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luggs/Tresorit/FBL INIK/Prüfungsleitung/Notentabelle/"/>
    </mc:Choice>
  </mc:AlternateContent>
  <xr:revisionPtr revIDLastSave="0" documentId="13_ncr:1_{96D58A2A-FF77-8B44-BB8C-D040B2801021}" xr6:coauthVersionLast="47" xr6:coauthVersionMax="47" xr10:uidLastSave="{00000000-0000-0000-0000-000000000000}"/>
  <bookViews>
    <workbookView xWindow="0" yWindow="600" windowWidth="68800" windowHeight="28200" activeTab="1" xr2:uid="{00000000-000D-0000-FFFF-FFFF00000000}"/>
  </bookViews>
  <sheets>
    <sheet name="EDB.m.BMS" sheetId="19" r:id="rId1"/>
    <sheet name="EDB.o.BMS" sheetId="13" r:id="rId2"/>
    <sheet name="App.m.BMS" sheetId="18" r:id="rId3"/>
    <sheet name="App.o.BMS" sheetId="20" r:id="rId4"/>
    <sheet name="Platt.o.BMS" sheetId="9" r:id="rId5"/>
    <sheet name="Platt.m.BMS" sheetId="15" r:id="rId6"/>
    <sheet name="ICT-F" sheetId="17" r:id="rId7"/>
  </sheets>
  <definedNames>
    <definedName name="_xlnm.Print_Area" localSheetId="2">'App.m.BMS'!$A$1:$S$44</definedName>
    <definedName name="_xlnm.Print_Area" localSheetId="1">'EDB.o.BMS'!$A$1:$M$52</definedName>
    <definedName name="_xlnm.Print_Area" localSheetId="6">'ICT-F'!$A$1:$S$34</definedName>
    <definedName name="_xlnm.Print_Area" localSheetId="5">'Platt.m.BMS'!$A$1:$S$44</definedName>
    <definedName name="_xlnm.Print_Area" localSheetId="4">'Platt.o.BMS'!$A$1:$S$44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40" i="20" l="1"/>
  <c r="D39" i="20"/>
  <c r="D40" i="20" s="1"/>
  <c r="C39" i="20"/>
  <c r="D38" i="20"/>
  <c r="C38" i="20"/>
  <c r="P35" i="20"/>
  <c r="P40" i="20" s="1"/>
  <c r="K33" i="20"/>
  <c r="K32" i="20"/>
  <c r="K31" i="20"/>
  <c r="K30" i="20"/>
  <c r="K29" i="20"/>
  <c r="J40" i="20" s="1"/>
  <c r="K28" i="20"/>
  <c r="K27" i="20"/>
  <c r="K26" i="20"/>
  <c r="K40" i="20" l="1"/>
  <c r="C42" i="20" s="1"/>
  <c r="O40" i="20"/>
  <c r="G40" i="19" l="1"/>
  <c r="D39" i="19"/>
  <c r="C39" i="19"/>
  <c r="D38" i="19"/>
  <c r="C38" i="19"/>
  <c r="C38" i="18"/>
  <c r="D38" i="18"/>
  <c r="C39" i="18"/>
  <c r="D39" i="18"/>
  <c r="D40" i="18"/>
  <c r="C42" i="18" s="1"/>
  <c r="G40" i="18"/>
  <c r="J43" i="13"/>
  <c r="I48" i="13" s="1"/>
  <c r="D46" i="13"/>
  <c r="K16" i="17"/>
  <c r="S30" i="17"/>
  <c r="D29" i="17"/>
  <c r="C29" i="17"/>
  <c r="D28" i="17"/>
  <c r="C28" i="17"/>
  <c r="P25" i="17"/>
  <c r="P30" i="17" s="1"/>
  <c r="K21" i="17"/>
  <c r="K20" i="17"/>
  <c r="K19" i="17"/>
  <c r="K18" i="17"/>
  <c r="K17" i="17"/>
  <c r="C42" i="15"/>
  <c r="C42" i="9"/>
  <c r="C39" i="15"/>
  <c r="C38" i="15"/>
  <c r="C46" i="13"/>
  <c r="C47" i="13"/>
  <c r="C38" i="9"/>
  <c r="C39" i="9"/>
  <c r="D47" i="13"/>
  <c r="K27" i="9"/>
  <c r="K28" i="9"/>
  <c r="K29" i="9"/>
  <c r="K30" i="9"/>
  <c r="K31" i="9"/>
  <c r="K32" i="9"/>
  <c r="K33" i="9"/>
  <c r="K26" i="9"/>
  <c r="D39" i="9"/>
  <c r="D38" i="9"/>
  <c r="D40" i="9"/>
  <c r="D38" i="15"/>
  <c r="D40" i="15"/>
  <c r="D39" i="15"/>
  <c r="G40" i="15"/>
  <c r="P35" i="9"/>
  <c r="O40" i="9"/>
  <c r="M48" i="13"/>
  <c r="S40" i="9"/>
  <c r="J40" i="9"/>
  <c r="K40" i="9"/>
  <c r="P40" i="9"/>
  <c r="D40" i="19" l="1"/>
  <c r="C42" i="19" s="1"/>
  <c r="D48" i="13"/>
  <c r="J48" i="13"/>
  <c r="D30" i="17"/>
  <c r="K30" i="17"/>
  <c r="J30" i="17"/>
  <c r="O30" i="17"/>
  <c r="C50" i="13" l="1"/>
  <c r="C32" i="17"/>
</calcChain>
</file>

<file path=xl/sharedStrings.xml><?xml version="1.0" encoding="utf-8"?>
<sst xmlns="http://schemas.openxmlformats.org/spreadsheetml/2006/main" count="493" uniqueCount="158">
  <si>
    <t>Notenübersicht nach int. Lehrplan</t>
  </si>
  <si>
    <t>Diese Noten-Berechnung ist
als Planungshilfe gedacht
und unverbindlich!</t>
  </si>
  <si>
    <t>Entwickler Digitales Business ohne BMS</t>
  </si>
  <si>
    <t>Name, Vorname</t>
  </si>
  <si>
    <t>Kompetenzen (K)</t>
  </si>
  <si>
    <t>Allgemeinbildung (ABU)</t>
  </si>
  <si>
    <t>Facharbeit</t>
  </si>
  <si>
    <t>Modul</t>
  </si>
  <si>
    <t>Bezeichnung</t>
  </si>
  <si>
    <t>Note</t>
  </si>
  <si>
    <t>Bez.</t>
  </si>
  <si>
    <t>Mit digitalen Kollaborationstools arbeiten</t>
  </si>
  <si>
    <t>Geschäftsprozesse nach Grundsätzen des Prozessmanagements modellieren</t>
  </si>
  <si>
    <t>Applikationen entwerfen und implementieren</t>
  </si>
  <si>
    <t>Aufträge methodenunterstützt ausführen</t>
  </si>
  <si>
    <t>Daten mit verschiedenen Methoden erheben</t>
  </si>
  <si>
    <t>Geschäftsprozesse im eigenen Berufsumfeld beschreiben</t>
  </si>
  <si>
    <t>Projektentwicklung mit agilen Methoden ermöglichen</t>
  </si>
  <si>
    <t>Daten analysieren und modellieren</t>
  </si>
  <si>
    <t>Daten statistisch auswerten</t>
  </si>
  <si>
    <t>Mit verschiedenen Anspruchsgruppen in einer Fremdsprache kommunizieren (bilingualer Unterricht)</t>
  </si>
  <si>
    <t>Projekte mit traditionellem Projektmanagement umsetzen</t>
  </si>
  <si>
    <t>Anforderungen an die Automatisierung von Geschäftsprozessen definieren und überprüfen</t>
  </si>
  <si>
    <t>Datenbanken erstellen und Daten einfügen</t>
  </si>
  <si>
    <t>Den Markt analysieren und strategische Ziele ableiten</t>
  </si>
  <si>
    <t>Teamverhalten entwickeln</t>
  </si>
  <si>
    <t>Präsentation in einer Fremdsprache durchführen (bilingualer Unterricht)</t>
  </si>
  <si>
    <t>Datenschutz und Datensicherheit anwenden</t>
  </si>
  <si>
    <t>Geschäftsprozesse optimieren</t>
  </si>
  <si>
    <t>Einführung von Softwaresystemen und ITServices koordinieren und fachlich begleiten</t>
  </si>
  <si>
    <t>S+K</t>
  </si>
  <si>
    <t>Ges.</t>
  </si>
  <si>
    <t>Marketingkonzept entwickeln und präsentieren</t>
  </si>
  <si>
    <t>1.Sem.</t>
  </si>
  <si>
    <t>Projektumsetzung mit Methoden unterstützen</t>
  </si>
  <si>
    <t>2.Sem.</t>
  </si>
  <si>
    <t>Daten bereinigen und deren Plausibilität sowie Qualität überprüfen</t>
  </si>
  <si>
    <t>3.Sem.</t>
  </si>
  <si>
    <t>Benutzerdokumentation und Schulungsunterlagen erstellen</t>
  </si>
  <si>
    <t>4.Sem.</t>
  </si>
  <si>
    <t>Marketingkennzahlen auswerten und Inhalte für die betriebliche Kommunikation aufbereiten</t>
  </si>
  <si>
    <t>5.Sem</t>
  </si>
  <si>
    <t>Geschäftsprozesse mit ICT-Mitteln unterstützen</t>
  </si>
  <si>
    <t>6.Sem</t>
  </si>
  <si>
    <t>Anlässe unter Anleitung durchführen</t>
  </si>
  <si>
    <t>7.Sem</t>
  </si>
  <si>
    <t>Daten auswerten und interpretieren</t>
  </si>
  <si>
    <t>8.Sem</t>
  </si>
  <si>
    <t>Geschäftsmodelle entwerfen</t>
  </si>
  <si>
    <t>Daten zielgruppengerecht visualisieren</t>
  </si>
  <si>
    <t>Wirkungsvoll kommunizieren und moderieren</t>
  </si>
  <si>
    <t>Erfolg und Wirkung prüfen und Optimierungsmassnahmen identifizieren</t>
  </si>
  <si>
    <t>Geschäftsprozesse modellieren</t>
  </si>
  <si>
    <t>ÜK</t>
  </si>
  <si>
    <t>Daten erheben und auswerten</t>
  </si>
  <si>
    <t>Prozesse mit einer Programmiersprache automatisieren</t>
  </si>
  <si>
    <t>Lösungen kreativ und innovativ entwickeln</t>
  </si>
  <si>
    <t>ICT-Lösungen mit aktuellen Technologien realisieren</t>
  </si>
  <si>
    <t>Erfahrungsnote</t>
  </si>
  <si>
    <t>Lösungsmöglichkeiten für Kundenerlebnisse erarbeiten</t>
  </si>
  <si>
    <t>Vertiefungsarbeit</t>
  </si>
  <si>
    <t>Digitale Transformation untersuchen</t>
  </si>
  <si>
    <t>Schlussprüfung</t>
  </si>
  <si>
    <t>IPA</t>
  </si>
  <si>
    <t>Durchschnitt Berufsfachschule (BFS)</t>
  </si>
  <si>
    <t>Durchschnit Überbetriebliche Kurse (ÜK)</t>
  </si>
  <si>
    <t>Erfahrungsnote K (80% BFS + 20% ÜK)</t>
  </si>
  <si>
    <t>Durchschnitt ABU</t>
  </si>
  <si>
    <t>FA</t>
  </si>
  <si>
    <t>mind 4</t>
  </si>
  <si>
    <t>Gesamtnote EFZ</t>
  </si>
  <si>
    <t>Berechnung der Gesamtnote EFZ: 40% K + 20% ABU + 40% FA</t>
  </si>
  <si>
    <t>Version 6.0</t>
  </si>
  <si>
    <t>Lehrgang 2021 - 2025 und später</t>
  </si>
  <si>
    <t>Informatiker Fachrichtung Plattformentwicklung ohne BMS</t>
  </si>
  <si>
    <t>Informatikkompetenzen (IK)</t>
  </si>
  <si>
    <t>Erweiterte Grundkompetenzen (EGK)</t>
  </si>
  <si>
    <t>Codierungs-, Kompressions-Verschlüsselung</t>
  </si>
  <si>
    <t>Informatik für ein kleines Unternehmen</t>
  </si>
  <si>
    <t>Abläufe mit Scripts/Makros autom.</t>
  </si>
  <si>
    <t>Serverdienste in Betrieb nehmen</t>
  </si>
  <si>
    <t>LAN-Komponenten in Betrieb nehmen</t>
  </si>
  <si>
    <t>Datenbanksysteme in Betrieb nehmen</t>
  </si>
  <si>
    <t>Backup- und Restore-Systeme</t>
  </si>
  <si>
    <t>Netzwerk betreiben und erweitern</t>
  </si>
  <si>
    <t>IT-System-Einführung planen und durchführen</t>
  </si>
  <si>
    <t>Software-Migration planen und durchführen</t>
  </si>
  <si>
    <t>Directoryservices konfigurieren</t>
  </si>
  <si>
    <t>Dienste mit Containern bereitstellen</t>
  </si>
  <si>
    <t>Systemsicherheit implementieren</t>
  </si>
  <si>
    <t>Innovative ICT-Lösungen initialisieren</t>
  </si>
  <si>
    <t>Innovative ICT-Lösungen umsetzen</t>
  </si>
  <si>
    <t>Geschäftsprozesse beschreiben</t>
  </si>
  <si>
    <t>Plattformübergreifende Dienste</t>
  </si>
  <si>
    <t>E</t>
  </si>
  <si>
    <t>M</t>
  </si>
  <si>
    <t>Kleinprojekte abwickeln</t>
  </si>
  <si>
    <t>1. Sem.</t>
  </si>
  <si>
    <t>2. Sem.</t>
  </si>
  <si>
    <t>Cloud Lösungen konzipieren und realisieren</t>
  </si>
  <si>
    <t>3. Sem.</t>
  </si>
  <si>
    <t>IT-Aufträge selbständig durchführen</t>
  </si>
  <si>
    <t>4. Sem.</t>
  </si>
  <si>
    <t>5. Sem.</t>
  </si>
  <si>
    <t>5.Sem.</t>
  </si>
  <si>
    <t>Datenbanken abfragen</t>
  </si>
  <si>
    <t>6. Sem.</t>
  </si>
  <si>
    <t>6.Sem.</t>
  </si>
  <si>
    <t>ICT-Arbeitsplatz in Betrieb nehmen</t>
  </si>
  <si>
    <t>7. Sem.</t>
  </si>
  <si>
    <t>Services betreiben, warten und überwachen</t>
  </si>
  <si>
    <t>8. Sem.</t>
  </si>
  <si>
    <t>8.Sem.</t>
  </si>
  <si>
    <t>Netzwerksicherheit implementieren</t>
  </si>
  <si>
    <t>Erfahrungsnote IK (80% BFS + 20% ÜK)</t>
  </si>
  <si>
    <t>Erfahrungsnote EGK</t>
  </si>
  <si>
    <t>Berechnung der Gesamtnote EFZ:
30% IK + 10% EGK + 20% ABU + 40% FA</t>
  </si>
  <si>
    <t>Oliver Lux, Prüfungsleiter</t>
  </si>
  <si>
    <t>Informatiker Fachrichtung Applikationsentwicklung mit BMS</t>
  </si>
  <si>
    <t>NoSQL-Datenbanken einsetzen</t>
  </si>
  <si>
    <t>Applikationsssicherheit realisieren</t>
  </si>
  <si>
    <t>Datenschutz und Datensicherheit</t>
  </si>
  <si>
    <t>Webauftrtt erstellen und veröffentlichen</t>
  </si>
  <si>
    <t>IT-Kleinprojekte abwickeln</t>
  </si>
  <si>
    <t>Objektorientiert programmieren</t>
  </si>
  <si>
    <t>Verteilte Systeme programmieren</t>
  </si>
  <si>
    <t>Benutzerschnittstellen entwerfen und impl.</t>
  </si>
  <si>
    <t>Funktional programmieren</t>
  </si>
  <si>
    <t>DevOps-Prozesse mit Tools unterstützen</t>
  </si>
  <si>
    <t>Dienst mit Container anwenden</t>
  </si>
  <si>
    <t>Software mit agilen Methoden entwickeln</t>
  </si>
  <si>
    <t>Applikationen testen</t>
  </si>
  <si>
    <t>Frontend realisieren</t>
  </si>
  <si>
    <t>Backend realsieren</t>
  </si>
  <si>
    <t>Berechnung der Gesamtnote EFZ:
42.86% IK + 57.14% FA</t>
  </si>
  <si>
    <t>Informatiker Fachrichtung Systemtechnik mit BMS</t>
  </si>
  <si>
    <t>Lehrgang 2022 - 2025 und später</t>
  </si>
  <si>
    <t>ICT-Fachfrau/-mann EFZ ohne BMS</t>
  </si>
  <si>
    <t>VPA</t>
  </si>
  <si>
    <t>Peripheriegeräte im Netzwerk einsetzen</t>
  </si>
  <si>
    <t>Benutzer im Umgang mit Informatikmitteln inst.</t>
  </si>
  <si>
    <t>Evaluation von ICT-Mitteln durchführen</t>
  </si>
  <si>
    <t>Sicherheit von ICT Benutzerendgeräten gew.</t>
  </si>
  <si>
    <t>Im Support arbeiten</t>
  </si>
  <si>
    <t>Office Werkzeuge praxisorientiert eins.</t>
  </si>
  <si>
    <t>Funktion von ICT-Geräten in Netzwerk gew.</t>
  </si>
  <si>
    <t>Einzelplatzcomputer in Betrieb nehmen</t>
  </si>
  <si>
    <t>Betriebssystem installieren, konf. und adm.</t>
  </si>
  <si>
    <t>EDB mit BMS</t>
  </si>
  <si>
    <t>Im Digital Business Umfeld auftreten und präsentieren</t>
  </si>
  <si>
    <t>Den Markt analysieren und strategische Ziel ableiten</t>
  </si>
  <si>
    <t>Einführung von Softwaresystemen und IT-Services koordinieren und fachlich begleiten</t>
  </si>
  <si>
    <t>Geschäftsprozesse erfassen, modellieren und kritische Punkte ermitteln</t>
  </si>
  <si>
    <t>ICT-Lösungen mit aktuellen Technologien realisieren.</t>
  </si>
  <si>
    <t>Lösungsmöglichkeiten für Kundenerlebnisse erweitern</t>
  </si>
  <si>
    <t>Informatiker Fachrichtung Applikationsentwicklung ohne BMS</t>
  </si>
  <si>
    <t>Lehrgang 2023 - 2027 und später</t>
  </si>
  <si>
    <t>Entwickler Digitales Business mit BMS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</si>
</sst>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2" x14ac:knownFonts="1">
    <font>
      <sz val="10"/>
      <name val="Arial"/>
    </font>
    <font>
      <sz val="18"/>
      <name val="Arial"/>
      <family val="2"/>
    </font>
    <font>
      <b/>
      <sz val="11"/>
      <name val="Arial"/>
      <family val="2"/>
    </font>
    <font>
      <b/>
      <sz val="8.5"/>
      <name val="Arial"/>
      <family val="2"/>
    </font>
    <font>
      <sz val="8.5"/>
      <name val="Arial"/>
      <family val="2"/>
    </font>
    <font>
      <sz val="18"/>
      <color indexed="9"/>
      <name val="Arial"/>
      <family val="2"/>
    </font>
    <font>
      <sz val="8.5"/>
      <color indexed="9"/>
      <name val="Arial"/>
      <family val="2"/>
    </font>
    <font>
      <sz val="11"/>
      <color indexed="9"/>
      <name val="Arial"/>
      <family val="2"/>
    </font>
    <font>
      <b/>
      <sz val="13"/>
      <name val="Arial"/>
      <family val="2"/>
    </font>
    <font>
      <sz val="7.5"/>
      <name val="Arial"/>
      <family val="2"/>
    </font>
    <font>
      <sz val="6.5"/>
      <name val="Arial"/>
      <family val="2"/>
    </font>
    <font>
      <sz val="12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6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7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right" vertical="center"/>
    </xf>
    <xf numFmtId="164" fontId="6" fillId="2" borderId="0" xfId="0" applyNumberFormat="1" applyFont="1" applyFill="1" applyAlignment="1">
      <alignment horizontal="center"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164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horizontal="right"/>
    </xf>
    <xf numFmtId="164" fontId="6" fillId="2" borderId="0" xfId="0" applyNumberFormat="1" applyFont="1" applyFill="1" applyAlignment="1">
      <alignment horizontal="center"/>
    </xf>
    <xf numFmtId="0" fontId="4" fillId="0" borderId="0" xfId="0" applyFont="1"/>
    <xf numFmtId="164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164" fontId="4" fillId="0" borderId="0" xfId="0" applyNumberFormat="1" applyFont="1"/>
    <xf numFmtId="0" fontId="2" fillId="0" borderId="0" xfId="0" applyFont="1" applyAlignment="1">
      <alignment horizontal="right" vertical="center"/>
    </xf>
    <xf numFmtId="16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vertical="center"/>
    </xf>
    <xf numFmtId="0" fontId="2" fillId="0" borderId="0" xfId="0" applyFont="1"/>
    <xf numFmtId="0" fontId="3" fillId="0" borderId="0" xfId="0" applyFont="1"/>
    <xf numFmtId="0" fontId="4" fillId="3" borderId="0" xfId="0" applyFont="1" applyFill="1" applyAlignment="1">
      <alignment horizontal="center"/>
    </xf>
    <xf numFmtId="0" fontId="4" fillId="4" borderId="0" xfId="0" applyFont="1" applyFill="1"/>
    <xf numFmtId="0" fontId="4" fillId="4" borderId="0" xfId="0" applyFont="1" applyFill="1" applyAlignment="1">
      <alignment horizontal="right"/>
    </xf>
    <xf numFmtId="0" fontId="4" fillId="4" borderId="0" xfId="0" applyFont="1" applyFill="1" applyAlignment="1">
      <alignment horizontal="center"/>
    </xf>
    <xf numFmtId="164" fontId="4" fillId="4" borderId="0" xfId="0" applyNumberFormat="1" applyFont="1" applyFill="1" applyAlignment="1">
      <alignment horizontal="center"/>
    </xf>
    <xf numFmtId="164" fontId="4" fillId="4" borderId="0" xfId="0" applyNumberFormat="1" applyFont="1" applyFill="1"/>
    <xf numFmtId="0" fontId="3" fillId="4" borderId="0" xfId="0" applyFont="1" applyFill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4" fillId="5" borderId="0" xfId="0" applyFont="1" applyFill="1"/>
    <xf numFmtId="164" fontId="4" fillId="5" borderId="0" xfId="0" applyNumberFormat="1" applyFont="1" applyFill="1" applyAlignment="1">
      <alignment horizontal="center"/>
    </xf>
    <xf numFmtId="0" fontId="4" fillId="5" borderId="0" xfId="0" applyFont="1" applyFill="1" applyAlignment="1">
      <alignment horizontal="center"/>
    </xf>
    <xf numFmtId="0" fontId="3" fillId="5" borderId="0" xfId="0" applyFont="1" applyFill="1"/>
    <xf numFmtId="0" fontId="3" fillId="5" borderId="0" xfId="0" applyFont="1" applyFill="1" applyAlignment="1">
      <alignment horizontal="right"/>
    </xf>
    <xf numFmtId="164" fontId="3" fillId="5" borderId="0" xfId="0" applyNumberFormat="1" applyFont="1" applyFill="1" applyAlignment="1">
      <alignment horizontal="center"/>
    </xf>
    <xf numFmtId="0" fontId="3" fillId="5" borderId="0" xfId="0" applyFont="1" applyFill="1" applyAlignment="1">
      <alignment horizontal="center"/>
    </xf>
    <xf numFmtId="0" fontId="4" fillId="0" borderId="0" xfId="0" applyFont="1" applyAlignment="1">
      <alignment horizontal="right"/>
    </xf>
    <xf numFmtId="0" fontId="1" fillId="2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vertical="center"/>
    </xf>
    <xf numFmtId="164" fontId="4" fillId="0" borderId="0" xfId="0" applyNumberFormat="1" applyFont="1" applyAlignment="1">
      <alignment horizontal="right"/>
    </xf>
    <xf numFmtId="164" fontId="4" fillId="0" borderId="0" xfId="0" applyNumberFormat="1" applyFont="1" applyAlignment="1">
      <alignment vertical="top" wrapText="1"/>
    </xf>
    <xf numFmtId="0" fontId="8" fillId="0" borderId="0" xfId="0" applyFont="1"/>
    <xf numFmtId="0" fontId="9" fillId="5" borderId="0" xfId="0" applyFont="1" applyFill="1" applyAlignment="1">
      <alignment horizontal="right"/>
    </xf>
    <xf numFmtId="0" fontId="10" fillId="5" borderId="0" xfId="0" applyFont="1" applyFill="1" applyAlignment="1">
      <alignment horizontal="right"/>
    </xf>
    <xf numFmtId="0" fontId="2" fillId="6" borderId="3" xfId="0" applyFont="1" applyFill="1" applyBorder="1"/>
    <xf numFmtId="0" fontId="2" fillId="6" borderId="4" xfId="0" applyFont="1" applyFill="1" applyBorder="1"/>
    <xf numFmtId="0" fontId="2" fillId="6" borderId="4" xfId="0" applyFont="1" applyFill="1" applyBorder="1" applyAlignment="1">
      <alignment horizontal="right"/>
    </xf>
    <xf numFmtId="164" fontId="2" fillId="6" borderId="5" xfId="0" applyNumberFormat="1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3" fillId="6" borderId="4" xfId="0" applyFont="1" applyFill="1" applyBorder="1"/>
    <xf numFmtId="0" fontId="3" fillId="6" borderId="4" xfId="0" applyFont="1" applyFill="1" applyBorder="1" applyAlignment="1">
      <alignment horizontal="right"/>
    </xf>
    <xf numFmtId="164" fontId="3" fillId="6" borderId="5" xfId="0" applyNumberFormat="1" applyFont="1" applyFill="1" applyBorder="1" applyAlignment="1">
      <alignment horizontal="center"/>
    </xf>
    <xf numFmtId="0" fontId="3" fillId="6" borderId="3" xfId="0" applyFont="1" applyFill="1" applyBorder="1"/>
    <xf numFmtId="0" fontId="3" fillId="6" borderId="4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0" fontId="4" fillId="6" borderId="4" xfId="0" applyFont="1" applyFill="1" applyBorder="1" applyAlignment="1">
      <alignment horizontal="center"/>
    </xf>
    <xf numFmtId="164" fontId="2" fillId="6" borderId="5" xfId="0" applyNumberFormat="1" applyFont="1" applyFill="1" applyBorder="1"/>
    <xf numFmtId="0" fontId="2" fillId="6" borderId="6" xfId="0" applyFont="1" applyFill="1" applyBorder="1"/>
    <xf numFmtId="164" fontId="2" fillId="6" borderId="7" xfId="0" applyNumberFormat="1" applyFont="1" applyFill="1" applyBorder="1"/>
    <xf numFmtId="164" fontId="4" fillId="7" borderId="0" xfId="0" applyNumberFormat="1" applyFont="1" applyFill="1" applyAlignment="1" applyProtection="1">
      <alignment horizontal="center"/>
      <protection locked="0"/>
    </xf>
    <xf numFmtId="164" fontId="4" fillId="7" borderId="1" xfId="0" applyNumberFormat="1" applyFont="1" applyFill="1" applyBorder="1" applyAlignment="1" applyProtection="1">
      <alignment horizontal="center"/>
      <protection locked="0"/>
    </xf>
    <xf numFmtId="0" fontId="4" fillId="7" borderId="1" xfId="0" applyFont="1" applyFill="1" applyBorder="1" applyAlignment="1" applyProtection="1">
      <alignment horizontal="center"/>
      <protection locked="0"/>
    </xf>
    <xf numFmtId="164" fontId="4" fillId="8" borderId="0" xfId="0" applyNumberFormat="1" applyFont="1" applyFill="1" applyAlignment="1">
      <alignment horizontal="center"/>
    </xf>
    <xf numFmtId="1" fontId="4" fillId="9" borderId="0" xfId="0" applyNumberFormat="1" applyFont="1" applyFill="1" applyAlignment="1" applyProtection="1">
      <alignment horizontal="center"/>
      <protection locked="0"/>
    </xf>
    <xf numFmtId="0" fontId="4" fillId="10" borderId="0" xfId="0" applyFont="1" applyFill="1" applyProtection="1">
      <protection locked="0"/>
    </xf>
    <xf numFmtId="0" fontId="4" fillId="10" borderId="0" xfId="0" applyFont="1" applyFill="1" applyAlignment="1" applyProtection="1">
      <alignment horizontal="left"/>
      <protection locked="0"/>
    </xf>
    <xf numFmtId="0" fontId="4" fillId="4" borderId="0" xfId="0" applyFont="1" applyFill="1" applyAlignment="1">
      <alignment wrapText="1"/>
    </xf>
    <xf numFmtId="0" fontId="3" fillId="0" borderId="0" xfId="0" applyFont="1" applyAlignment="1">
      <alignment horizontal="left" wrapText="1"/>
    </xf>
    <xf numFmtId="164" fontId="11" fillId="0" borderId="0" xfId="0" applyNumberFormat="1" applyFont="1" applyAlignment="1">
      <alignment vertical="center"/>
    </xf>
    <xf numFmtId="16" fontId="4" fillId="7" borderId="1" xfId="0" applyNumberFormat="1" applyFont="1" applyFill="1" applyBorder="1" applyAlignment="1" applyProtection="1">
      <alignment horizontal="center"/>
      <protection locked="0"/>
    </xf>
    <xf numFmtId="0" fontId="8" fillId="0" borderId="0" xfId="0" applyFont="1" applyAlignment="1">
      <alignment wrapText="1"/>
    </xf>
    <xf numFmtId="164" fontId="6" fillId="0" borderId="0" xfId="0" applyNumberFormat="1" applyFont="1" applyAlignment="1">
      <alignment horizontal="center" vertical="center"/>
    </xf>
    <xf numFmtId="164" fontId="6" fillId="0" borderId="0" xfId="0" applyNumberFormat="1" applyFont="1" applyAlignment="1">
      <alignment horizontal="center"/>
    </xf>
    <xf numFmtId="0" fontId="5" fillId="0" borderId="0" xfId="0" applyFont="1" applyAlignment="1">
      <alignment vertical="center"/>
    </xf>
    <xf numFmtId="0" fontId="7" fillId="0" borderId="0" xfId="0" applyFont="1"/>
    <xf numFmtId="0" fontId="3" fillId="0" borderId="0" xfId="0" applyFont="1" applyAlignment="1">
      <alignment horizontal="left" wrapText="1"/>
    </xf>
    <xf numFmtId="164" fontId="5" fillId="2" borderId="0" xfId="0" applyNumberFormat="1" applyFont="1" applyFill="1" applyAlignment="1">
      <alignment horizontal="center" vertical="center"/>
    </xf>
    <xf numFmtId="164" fontId="4" fillId="0" borderId="0" xfId="0" applyNumberFormat="1" applyFont="1" applyAlignment="1">
      <alignment horizontal="right" vertical="top" wrapText="1"/>
    </xf>
    <xf numFmtId="0" fontId="2" fillId="0" borderId="8" xfId="0" applyFont="1" applyBorder="1" applyAlignment="1" applyProtection="1">
      <alignment horizontal="left" vertical="center"/>
      <protection locked="0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49EEC1-82D6-4AF8-BC54-3FC44FA3B9AE}">
  <dimension ref="A1:S44"/>
  <sheetViews>
    <sheetView zoomScale="139" workbookViewId="0">
      <selection activeCell="A44" sqref="A44"/>
    </sheetView>
  </sheetViews>
  <sheetFormatPr baseColWidth="10" defaultColWidth="11.33203125" defaultRowHeight="12" x14ac:dyDescent="0.15"/>
  <cols>
    <col min="1" max="1" width="5.6640625" style="15" customWidth="1"/>
    <col min="2" max="2" width="61.6640625" style="13" customWidth="1"/>
    <col min="3" max="3" width="2.6640625" style="38" customWidth="1"/>
    <col min="4" max="4" width="5.6640625" style="14" customWidth="1"/>
    <col min="5" max="5" width="2.6640625" style="13" customWidth="1"/>
    <col min="6" max="6" width="7.6640625" style="13" customWidth="1"/>
    <col min="7" max="7" width="7.6640625" style="16" customWidth="1"/>
    <col min="8" max="10" width="7.6640625" style="13" customWidth="1"/>
    <col min="11" max="11" width="5.6640625" style="13" customWidth="1"/>
    <col min="12" max="12" width="2.6640625" style="13" customWidth="1"/>
    <col min="13" max="15" width="7.6640625" style="13" customWidth="1"/>
    <col min="16" max="16" width="5.6640625" style="13" customWidth="1"/>
    <col min="17" max="17" width="2.6640625" style="13" customWidth="1"/>
    <col min="18" max="18" width="7.6640625" style="13" customWidth="1"/>
    <col min="19" max="19" width="5.6640625" style="13" customWidth="1"/>
    <col min="20" max="16384" width="11.33203125" style="13"/>
  </cols>
  <sheetData>
    <row r="1" spans="1:19" s="6" customFormat="1" ht="30" customHeight="1" x14ac:dyDescent="0.2">
      <c r="A1" s="2" t="s">
        <v>148</v>
      </c>
      <c r="B1" s="3"/>
      <c r="C1" s="4"/>
      <c r="D1" s="46" t="s">
        <v>156</v>
      </c>
      <c r="E1" s="76"/>
      <c r="F1" s="78"/>
      <c r="G1" s="7"/>
      <c r="H1" s="46"/>
      <c r="O1" s="82" t="s">
        <v>1</v>
      </c>
      <c r="P1" s="82"/>
      <c r="Q1" s="82"/>
      <c r="R1" s="82"/>
      <c r="S1" s="82"/>
    </row>
    <row r="2" spans="1:19" ht="14" x14ac:dyDescent="0.15">
      <c r="A2" s="1" t="s">
        <v>157</v>
      </c>
      <c r="B2" s="10"/>
      <c r="C2" s="11"/>
      <c r="D2" s="77"/>
      <c r="E2" s="77"/>
      <c r="F2" s="79"/>
      <c r="O2" s="82"/>
      <c r="P2" s="82"/>
      <c r="Q2" s="82"/>
      <c r="R2" s="82"/>
      <c r="S2" s="82"/>
    </row>
    <row r="3" spans="1:19" s="7" customFormat="1" ht="30" customHeight="1" x14ac:dyDescent="0.15">
      <c r="A3" s="83" t="s">
        <v>3</v>
      </c>
      <c r="B3" s="83"/>
      <c r="C3" s="17"/>
      <c r="D3" s="18"/>
      <c r="G3" s="20"/>
    </row>
    <row r="4" spans="1:19" s="21" customFormat="1" ht="14" x14ac:dyDescent="0.15">
      <c r="A4" s="49" t="s">
        <v>75</v>
      </c>
      <c r="B4" s="50"/>
      <c r="C4" s="51"/>
      <c r="D4" s="52"/>
      <c r="F4" s="49" t="s">
        <v>6</v>
      </c>
      <c r="G4" s="61"/>
    </row>
    <row r="5" spans="1:19" x14ac:dyDescent="0.15">
      <c r="A5" s="53" t="s">
        <v>7</v>
      </c>
      <c r="B5" s="54" t="s">
        <v>8</v>
      </c>
      <c r="C5" s="55"/>
      <c r="D5" s="56" t="s">
        <v>9</v>
      </c>
      <c r="F5" s="57" t="s">
        <v>10</v>
      </c>
      <c r="G5" s="56" t="s">
        <v>9</v>
      </c>
    </row>
    <row r="6" spans="1:19" x14ac:dyDescent="0.15">
      <c r="A6" s="23">
        <v>230</v>
      </c>
      <c r="B6" s="24" t="s">
        <v>12</v>
      </c>
      <c r="C6" s="25"/>
      <c r="D6" s="64"/>
      <c r="F6" s="24"/>
      <c r="G6" s="28"/>
    </row>
    <row r="7" spans="1:19" x14ac:dyDescent="0.15">
      <c r="A7" s="23">
        <v>134</v>
      </c>
      <c r="B7" s="24" t="s">
        <v>17</v>
      </c>
      <c r="C7" s="25"/>
      <c r="D7" s="64"/>
      <c r="F7" s="24"/>
      <c r="G7" s="28"/>
    </row>
    <row r="8" spans="1:19" x14ac:dyDescent="0.15">
      <c r="A8" s="23">
        <v>162</v>
      </c>
      <c r="B8" s="24" t="s">
        <v>18</v>
      </c>
      <c r="C8" s="25"/>
      <c r="D8" s="64"/>
      <c r="F8" s="24"/>
      <c r="G8" s="28"/>
    </row>
    <row r="9" spans="1:19" x14ac:dyDescent="0.15">
      <c r="A9" s="23">
        <v>375</v>
      </c>
      <c r="B9" s="24" t="s">
        <v>19</v>
      </c>
      <c r="C9" s="25"/>
      <c r="D9" s="64"/>
      <c r="F9" s="24"/>
      <c r="G9" s="28"/>
    </row>
    <row r="10" spans="1:19" x14ac:dyDescent="0.15">
      <c r="A10" s="23">
        <v>224</v>
      </c>
      <c r="B10" s="24" t="s">
        <v>11</v>
      </c>
      <c r="C10" s="25"/>
      <c r="D10" s="64"/>
      <c r="F10" s="24"/>
      <c r="G10" s="28"/>
    </row>
    <row r="11" spans="1:19" x14ac:dyDescent="0.15">
      <c r="A11" s="23">
        <v>119</v>
      </c>
      <c r="B11" s="24" t="s">
        <v>149</v>
      </c>
      <c r="C11" s="25"/>
      <c r="D11" s="64"/>
      <c r="F11" s="24"/>
      <c r="G11" s="28"/>
    </row>
    <row r="12" spans="1:19" x14ac:dyDescent="0.15">
      <c r="A12" s="23">
        <v>336</v>
      </c>
      <c r="B12" s="24" t="s">
        <v>21</v>
      </c>
      <c r="C12" s="25"/>
      <c r="D12" s="64"/>
      <c r="F12" s="24"/>
      <c r="G12" s="28"/>
    </row>
    <row r="13" spans="1:19" x14ac:dyDescent="0.15">
      <c r="A13" s="23">
        <v>367</v>
      </c>
      <c r="B13" s="24" t="s">
        <v>22</v>
      </c>
      <c r="C13" s="25"/>
      <c r="D13" s="64"/>
      <c r="F13" s="24"/>
      <c r="G13" s="28"/>
    </row>
    <row r="14" spans="1:19" x14ac:dyDescent="0.15">
      <c r="A14" s="23">
        <v>164</v>
      </c>
      <c r="B14" s="24" t="s">
        <v>23</v>
      </c>
      <c r="C14" s="25"/>
      <c r="D14" s="64"/>
      <c r="F14" s="24"/>
      <c r="G14" s="28"/>
    </row>
    <row r="15" spans="1:19" x14ac:dyDescent="0.15">
      <c r="A15" s="23">
        <v>278</v>
      </c>
      <c r="B15" s="24" t="s">
        <v>150</v>
      </c>
      <c r="C15" s="25"/>
      <c r="D15" s="64"/>
      <c r="F15" s="24"/>
      <c r="G15" s="28"/>
    </row>
    <row r="16" spans="1:19" x14ac:dyDescent="0.15">
      <c r="A16" s="23">
        <v>231</v>
      </c>
      <c r="B16" s="24" t="s">
        <v>27</v>
      </c>
      <c r="C16" s="25"/>
      <c r="D16" s="64"/>
      <c r="F16" s="24"/>
      <c r="G16" s="28"/>
    </row>
    <row r="17" spans="1:7" x14ac:dyDescent="0.15">
      <c r="A17" s="23">
        <v>349</v>
      </c>
      <c r="B17" s="24" t="s">
        <v>28</v>
      </c>
      <c r="C17" s="25"/>
      <c r="D17" s="64"/>
      <c r="F17" s="24"/>
      <c r="G17" s="28"/>
    </row>
    <row r="18" spans="1:7" x14ac:dyDescent="0.15">
      <c r="A18" s="23">
        <v>218</v>
      </c>
      <c r="B18" s="24" t="s">
        <v>151</v>
      </c>
      <c r="C18" s="25"/>
      <c r="D18" s="64"/>
      <c r="F18" s="24"/>
      <c r="G18" s="28"/>
    </row>
    <row r="19" spans="1:7" x14ac:dyDescent="0.15">
      <c r="A19" s="23">
        <v>279</v>
      </c>
      <c r="B19" s="24" t="s">
        <v>32</v>
      </c>
      <c r="C19" s="25"/>
      <c r="D19" s="64"/>
      <c r="F19" s="24"/>
      <c r="G19" s="28"/>
    </row>
    <row r="20" spans="1:7" x14ac:dyDescent="0.15">
      <c r="A20" s="23">
        <v>378</v>
      </c>
      <c r="B20" s="24" t="s">
        <v>36</v>
      </c>
      <c r="C20" s="25"/>
      <c r="D20" s="64"/>
      <c r="F20" s="24"/>
      <c r="G20" s="28"/>
    </row>
    <row r="21" spans="1:7" x14ac:dyDescent="0.15">
      <c r="A21" s="23">
        <v>219</v>
      </c>
      <c r="B21" s="24" t="s">
        <v>38</v>
      </c>
      <c r="C21" s="25"/>
      <c r="D21" s="64"/>
      <c r="F21" s="24"/>
      <c r="G21" s="28"/>
    </row>
    <row r="22" spans="1:7" x14ac:dyDescent="0.15">
      <c r="A22" s="23">
        <v>282</v>
      </c>
      <c r="B22" s="24" t="s">
        <v>40</v>
      </c>
      <c r="C22" s="25"/>
      <c r="D22" s="64"/>
      <c r="F22" s="24"/>
      <c r="G22" s="28"/>
    </row>
    <row r="23" spans="1:7" x14ac:dyDescent="0.15">
      <c r="A23" s="23">
        <v>168</v>
      </c>
      <c r="B23" s="24" t="s">
        <v>42</v>
      </c>
      <c r="C23" s="25"/>
      <c r="D23" s="64"/>
      <c r="F23" s="24"/>
      <c r="G23" s="28"/>
    </row>
    <row r="24" spans="1:7" x14ac:dyDescent="0.15">
      <c r="A24" s="23">
        <v>379</v>
      </c>
      <c r="B24" s="24" t="s">
        <v>46</v>
      </c>
      <c r="C24" s="25"/>
      <c r="D24" s="64"/>
      <c r="F24" s="24"/>
      <c r="G24" s="28"/>
    </row>
    <row r="25" spans="1:7" x14ac:dyDescent="0.15">
      <c r="A25" s="23">
        <v>396</v>
      </c>
      <c r="B25" s="24" t="s">
        <v>48</v>
      </c>
      <c r="C25" s="25"/>
      <c r="D25" s="64"/>
      <c r="F25" s="24"/>
      <c r="G25" s="28"/>
    </row>
    <row r="26" spans="1:7" x14ac:dyDescent="0.15">
      <c r="A26" s="23">
        <v>235</v>
      </c>
      <c r="B26" s="24" t="s">
        <v>49</v>
      </c>
      <c r="C26" s="25"/>
      <c r="D26" s="64"/>
      <c r="F26" s="24"/>
      <c r="G26" s="28"/>
    </row>
    <row r="27" spans="1:7" x14ac:dyDescent="0.15">
      <c r="A27" s="23">
        <v>229</v>
      </c>
      <c r="B27" s="24" t="s">
        <v>50</v>
      </c>
      <c r="C27" s="25"/>
      <c r="D27" s="64"/>
      <c r="F27" s="24"/>
      <c r="G27" s="28"/>
    </row>
    <row r="28" spans="1:7" x14ac:dyDescent="0.15">
      <c r="A28" s="23">
        <v>254</v>
      </c>
      <c r="B28" s="24" t="s">
        <v>16</v>
      </c>
      <c r="C28" s="25"/>
      <c r="D28" s="64"/>
      <c r="F28" s="24"/>
      <c r="G28" s="28"/>
    </row>
    <row r="29" spans="1:7" x14ac:dyDescent="0.15">
      <c r="A29" s="23">
        <v>319</v>
      </c>
      <c r="B29" s="24" t="s">
        <v>13</v>
      </c>
      <c r="C29" s="25"/>
      <c r="D29" s="64"/>
      <c r="F29" s="24"/>
      <c r="G29" s="28"/>
    </row>
    <row r="30" spans="1:7" x14ac:dyDescent="0.15">
      <c r="A30" s="24"/>
      <c r="B30" s="24"/>
      <c r="C30" s="24"/>
      <c r="D30" s="24"/>
      <c r="F30" s="24"/>
      <c r="G30" s="28"/>
    </row>
    <row r="31" spans="1:7" x14ac:dyDescent="0.15">
      <c r="A31" s="23">
        <v>348</v>
      </c>
      <c r="B31" s="24" t="s">
        <v>152</v>
      </c>
      <c r="C31" s="25" t="s">
        <v>53</v>
      </c>
      <c r="D31" s="64"/>
      <c r="F31" s="24"/>
      <c r="G31" s="28"/>
    </row>
    <row r="32" spans="1:7" x14ac:dyDescent="0.15">
      <c r="A32" s="23">
        <v>376</v>
      </c>
      <c r="B32" s="24" t="s">
        <v>54</v>
      </c>
      <c r="C32" s="25" t="s">
        <v>53</v>
      </c>
      <c r="D32" s="64"/>
      <c r="F32" s="24"/>
      <c r="G32" s="28"/>
    </row>
    <row r="33" spans="1:19" x14ac:dyDescent="0.15">
      <c r="A33" s="23">
        <v>325</v>
      </c>
      <c r="B33" s="24" t="s">
        <v>55</v>
      </c>
      <c r="C33" s="25" t="s">
        <v>53</v>
      </c>
      <c r="D33" s="64"/>
      <c r="F33" s="24"/>
      <c r="G33" s="28"/>
    </row>
    <row r="34" spans="1:19" x14ac:dyDescent="0.15">
      <c r="A34" s="23">
        <v>338</v>
      </c>
      <c r="B34" s="24" t="s">
        <v>56</v>
      </c>
      <c r="C34" s="25" t="s">
        <v>53</v>
      </c>
      <c r="D34" s="64"/>
      <c r="F34" s="24"/>
      <c r="G34" s="28"/>
    </row>
    <row r="35" spans="1:19" x14ac:dyDescent="0.15">
      <c r="A35" s="68">
        <v>248</v>
      </c>
      <c r="B35" s="70" t="s">
        <v>153</v>
      </c>
      <c r="C35" s="25" t="s">
        <v>53</v>
      </c>
      <c r="D35" s="64"/>
      <c r="F35" s="24"/>
      <c r="G35" s="28"/>
    </row>
    <row r="36" spans="1:19" x14ac:dyDescent="0.15">
      <c r="A36" s="68">
        <v>368</v>
      </c>
      <c r="B36" s="70" t="s">
        <v>154</v>
      </c>
      <c r="C36" s="25" t="s">
        <v>53</v>
      </c>
      <c r="D36" s="64"/>
      <c r="F36" s="24"/>
      <c r="G36" s="28"/>
    </row>
    <row r="37" spans="1:19" x14ac:dyDescent="0.15">
      <c r="A37" s="68">
        <v>394</v>
      </c>
      <c r="B37" s="70" t="s">
        <v>61</v>
      </c>
      <c r="C37" s="25" t="s">
        <v>53</v>
      </c>
      <c r="D37" s="64"/>
      <c r="F37" s="24" t="s">
        <v>63</v>
      </c>
      <c r="G37" s="64"/>
    </row>
    <row r="38" spans="1:19" x14ac:dyDescent="0.15">
      <c r="A38" s="31" t="s">
        <v>64</v>
      </c>
      <c r="B38" s="31"/>
      <c r="C38" s="48" t="e">
        <f>"(Ø" &amp; TEXT(AVERAGE(D6:D29),"0.00") &amp; ")"</f>
        <v>#DIV/0!</v>
      </c>
      <c r="D38" s="32" t="str">
        <f>IF(SUM(D6:D29)&gt;0,ROUND(AVERAGE(D6:D29)*2,0)/2,"")</f>
        <v/>
      </c>
      <c r="F38" s="31"/>
      <c r="G38" s="32"/>
    </row>
    <row r="39" spans="1:19" x14ac:dyDescent="0.15">
      <c r="A39" s="31" t="s">
        <v>65</v>
      </c>
      <c r="B39" s="31"/>
      <c r="C39" s="48" t="e">
        <f>"(Ø" &amp; TEXT(AVERAGE(D31:D37),"0.00") &amp; ")"</f>
        <v>#DIV/0!</v>
      </c>
      <c r="D39" s="32" t="str">
        <f>IF(SUM(D31:D37)&gt;0,ROUND(AVERAGE(D31:D37)*2,0)/2,"")</f>
        <v/>
      </c>
      <c r="F39" s="31"/>
      <c r="G39" s="31"/>
    </row>
    <row r="40" spans="1:19" s="22" customFormat="1" x14ac:dyDescent="0.15">
      <c r="A40" s="34" t="s">
        <v>114</v>
      </c>
      <c r="B40" s="34"/>
      <c r="C40" s="35"/>
      <c r="D40" s="36" t="e">
        <f>ROUND(D38*0.8+D39*0.2,1)</f>
        <v>#VALUE!</v>
      </c>
      <c r="F40" s="34" t="s">
        <v>68</v>
      </c>
      <c r="G40" s="36" t="e">
        <f>ROUND(AVERAGE(G37:G37),1)</f>
        <v>#DIV/0!</v>
      </c>
    </row>
    <row r="42" spans="1:19" s="40" customFormat="1" ht="30" customHeight="1" x14ac:dyDescent="0.15">
      <c r="A42" s="2" t="s">
        <v>70</v>
      </c>
      <c r="B42" s="39"/>
      <c r="C42" s="81" t="e">
        <f>ROUND(D40*0.4286+G40*0.5714,1)</f>
        <v>#VALUE!</v>
      </c>
      <c r="D42" s="81"/>
      <c r="F42" s="80" t="s">
        <v>134</v>
      </c>
      <c r="G42" s="80"/>
      <c r="H42" s="80"/>
      <c r="I42" s="80"/>
      <c r="J42" s="80"/>
      <c r="K42" s="80"/>
    </row>
    <row r="44" spans="1:19" x14ac:dyDescent="0.15">
      <c r="A44" s="13" t="s">
        <v>117</v>
      </c>
      <c r="S44" s="44" t="s">
        <v>72</v>
      </c>
    </row>
  </sheetData>
  <sheetProtection sheet="1" objects="1" scenarios="1"/>
  <mergeCells count="4">
    <mergeCell ref="O1:S2"/>
    <mergeCell ref="A3:B3"/>
    <mergeCell ref="C42:D42"/>
    <mergeCell ref="F42:K42"/>
  </mergeCells>
  <pageMargins left="0.7" right="0.7" top="0.78740157499999996" bottom="0.78740157499999996" header="0.3" footer="0.3"/>
  <pageSetup paperSize="9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4"/>
  <sheetViews>
    <sheetView tabSelected="1" zoomScale="144" zoomScaleNormal="96" workbookViewId="0">
      <selection activeCell="A52" sqref="A52"/>
    </sheetView>
  </sheetViews>
  <sheetFormatPr baseColWidth="10" defaultColWidth="11.33203125" defaultRowHeight="12" x14ac:dyDescent="0.15"/>
  <cols>
    <col min="1" max="1" width="5.6640625" style="15" customWidth="1"/>
    <col min="2" max="2" width="30.6640625" style="13" customWidth="1"/>
    <col min="3" max="3" width="36.6640625" style="38" customWidth="1"/>
    <col min="4" max="4" width="8.5" style="14" customWidth="1"/>
    <col min="5" max="5" width="1.6640625" style="13" customWidth="1"/>
    <col min="6" max="6" width="0.1640625" style="14" hidden="1" customWidth="1"/>
    <col min="7" max="7" width="7.6640625" style="13" customWidth="1"/>
    <col min="8" max="8" width="10.33203125" style="15" customWidth="1"/>
    <col min="9" max="9" width="7.6640625" style="15" customWidth="1"/>
    <col min="10" max="10" width="5.6640625" style="14" customWidth="1"/>
    <col min="11" max="11" width="2.6640625" style="13" customWidth="1"/>
    <col min="12" max="12" width="7.6640625" style="13" customWidth="1"/>
    <col min="13" max="13" width="8.33203125" style="16" customWidth="1"/>
    <col min="14" max="16384" width="11.33203125" style="13"/>
  </cols>
  <sheetData>
    <row r="1" spans="1:13" s="6" customFormat="1" ht="35" customHeight="1" x14ac:dyDescent="0.2">
      <c r="A1" s="2" t="s">
        <v>0</v>
      </c>
      <c r="B1" s="3"/>
      <c r="C1" s="4"/>
      <c r="D1" s="46" t="s">
        <v>156</v>
      </c>
      <c r="E1" s="76"/>
      <c r="F1" s="8"/>
      <c r="H1" s="75"/>
      <c r="I1" s="82" t="s">
        <v>1</v>
      </c>
      <c r="J1" s="82"/>
      <c r="K1" s="82"/>
      <c r="L1" s="82"/>
      <c r="M1" s="82"/>
    </row>
    <row r="2" spans="1:13" ht="14" x14ac:dyDescent="0.15">
      <c r="A2" s="1" t="s">
        <v>2</v>
      </c>
      <c r="B2" s="10"/>
      <c r="C2" s="11"/>
      <c r="D2" s="77"/>
      <c r="E2" s="77"/>
      <c r="I2" s="82"/>
      <c r="J2" s="82"/>
      <c r="K2" s="82"/>
      <c r="L2" s="82"/>
      <c r="M2" s="82"/>
    </row>
    <row r="3" spans="1:13" s="7" customFormat="1" ht="30" customHeight="1" x14ac:dyDescent="0.15">
      <c r="A3" s="83" t="s">
        <v>3</v>
      </c>
      <c r="B3" s="83"/>
      <c r="C3" s="17"/>
      <c r="D3" s="18"/>
      <c r="F3" s="18"/>
      <c r="H3" s="19"/>
      <c r="I3" s="19"/>
      <c r="J3" s="18"/>
      <c r="M3" s="20"/>
    </row>
    <row r="4" spans="1:13" s="21" customFormat="1" ht="14" x14ac:dyDescent="0.15">
      <c r="A4" s="49" t="s">
        <v>4</v>
      </c>
      <c r="B4" s="50"/>
      <c r="C4" s="51"/>
      <c r="D4" s="52"/>
      <c r="F4" s="52"/>
      <c r="G4" s="49" t="s">
        <v>5</v>
      </c>
      <c r="H4" s="59"/>
      <c r="I4" s="59"/>
      <c r="J4" s="52"/>
      <c r="L4" s="49" t="s">
        <v>6</v>
      </c>
      <c r="M4" s="61"/>
    </row>
    <row r="5" spans="1:13" x14ac:dyDescent="0.15">
      <c r="A5" s="53" t="s">
        <v>7</v>
      </c>
      <c r="B5" s="54" t="s">
        <v>8</v>
      </c>
      <c r="C5" s="55"/>
      <c r="D5" s="56" t="s">
        <v>9</v>
      </c>
      <c r="F5" s="56"/>
      <c r="G5" s="57" t="s">
        <v>8</v>
      </c>
      <c r="H5" s="58"/>
      <c r="I5" s="60"/>
      <c r="J5" s="56" t="s">
        <v>9</v>
      </c>
      <c r="L5" s="57" t="s">
        <v>10</v>
      </c>
      <c r="M5" s="56" t="s">
        <v>9</v>
      </c>
    </row>
    <row r="6" spans="1:13" ht="23" customHeight="1" x14ac:dyDescent="0.15">
      <c r="A6" s="23">
        <v>119</v>
      </c>
      <c r="B6" s="71" t="s">
        <v>149</v>
      </c>
      <c r="C6" s="25"/>
      <c r="D6" s="64"/>
      <c r="F6" s="27"/>
      <c r="G6" s="24"/>
      <c r="H6" s="26"/>
      <c r="I6" s="26"/>
      <c r="J6" s="27"/>
      <c r="L6" s="24"/>
      <c r="M6" s="28"/>
    </row>
    <row r="7" spans="1:13" x14ac:dyDescent="0.15">
      <c r="A7" s="23">
        <v>224</v>
      </c>
      <c r="B7" s="24" t="s">
        <v>11</v>
      </c>
      <c r="C7" s="25"/>
      <c r="D7" s="64"/>
      <c r="F7" s="27"/>
      <c r="G7" s="24"/>
      <c r="H7" s="26"/>
      <c r="I7" s="26"/>
      <c r="J7" s="27"/>
      <c r="L7" s="24"/>
      <c r="M7" s="28"/>
    </row>
    <row r="8" spans="1:13" ht="14.25" customHeight="1" x14ac:dyDescent="0.15">
      <c r="A8" s="23">
        <v>230</v>
      </c>
      <c r="B8" s="24" t="s">
        <v>12</v>
      </c>
      <c r="C8" s="25"/>
      <c r="D8" s="64"/>
      <c r="F8" s="27"/>
      <c r="G8" s="24"/>
      <c r="H8" s="26"/>
      <c r="I8" s="26"/>
      <c r="J8" s="27"/>
      <c r="L8" s="24"/>
      <c r="M8" s="28"/>
    </row>
    <row r="9" spans="1:13" x14ac:dyDescent="0.15">
      <c r="A9" s="23">
        <v>319</v>
      </c>
      <c r="B9" s="24" t="s">
        <v>13</v>
      </c>
      <c r="C9" s="25"/>
      <c r="D9" s="64"/>
      <c r="F9" s="27"/>
      <c r="G9" s="24"/>
      <c r="H9" s="26"/>
      <c r="I9" s="26"/>
      <c r="J9" s="27"/>
      <c r="L9" s="24"/>
      <c r="M9" s="28"/>
    </row>
    <row r="10" spans="1:13" x14ac:dyDescent="0.15">
      <c r="A10" s="23">
        <v>331</v>
      </c>
      <c r="B10" s="24" t="s">
        <v>14</v>
      </c>
      <c r="C10" s="25"/>
      <c r="D10" s="64"/>
      <c r="F10" s="27"/>
      <c r="G10" s="24"/>
      <c r="H10" s="26"/>
      <c r="I10" s="26"/>
      <c r="J10" s="27"/>
      <c r="L10" s="24"/>
      <c r="M10" s="28"/>
    </row>
    <row r="11" spans="1:13" x14ac:dyDescent="0.15">
      <c r="A11" s="23">
        <v>374</v>
      </c>
      <c r="B11" s="24" t="s">
        <v>15</v>
      </c>
      <c r="C11" s="25"/>
      <c r="D11" s="64"/>
      <c r="F11" s="27"/>
      <c r="G11" s="24"/>
      <c r="H11" s="26"/>
      <c r="I11" s="26"/>
      <c r="J11" s="27"/>
      <c r="L11" s="24"/>
      <c r="M11" s="28"/>
    </row>
    <row r="12" spans="1:13" x14ac:dyDescent="0.15">
      <c r="A12" s="23">
        <v>254</v>
      </c>
      <c r="B12" s="24" t="s">
        <v>16</v>
      </c>
      <c r="C12" s="25"/>
      <c r="D12" s="64"/>
      <c r="F12" s="27"/>
      <c r="G12" s="24"/>
      <c r="H12" s="26"/>
      <c r="I12" s="26"/>
      <c r="J12" s="27"/>
      <c r="L12" s="24"/>
      <c r="M12" s="28"/>
    </row>
    <row r="13" spans="1:13" x14ac:dyDescent="0.15">
      <c r="A13" s="23">
        <v>134</v>
      </c>
      <c r="B13" s="24" t="s">
        <v>17</v>
      </c>
      <c r="C13" s="25"/>
      <c r="D13" s="64"/>
      <c r="F13" s="27"/>
      <c r="G13" s="24"/>
      <c r="H13" s="26"/>
      <c r="I13" s="26"/>
      <c r="J13" s="27"/>
      <c r="L13" s="24"/>
      <c r="M13" s="28"/>
    </row>
    <row r="14" spans="1:13" x14ac:dyDescent="0.15">
      <c r="A14" s="23">
        <v>162</v>
      </c>
      <c r="B14" s="24" t="s">
        <v>18</v>
      </c>
      <c r="C14" s="25"/>
      <c r="D14" s="64"/>
      <c r="F14" s="27"/>
      <c r="G14" s="24"/>
      <c r="H14" s="26"/>
      <c r="I14" s="26"/>
      <c r="J14" s="27"/>
      <c r="L14" s="24"/>
      <c r="M14" s="28"/>
    </row>
    <row r="15" spans="1:13" x14ac:dyDescent="0.15">
      <c r="A15" s="23">
        <v>375</v>
      </c>
      <c r="B15" s="24" t="s">
        <v>19</v>
      </c>
      <c r="C15" s="25"/>
      <c r="D15" s="64"/>
      <c r="F15" s="27"/>
      <c r="G15" s="24"/>
      <c r="H15" s="26"/>
      <c r="I15" s="26"/>
      <c r="J15" s="27"/>
      <c r="L15" s="24"/>
      <c r="M15" s="28"/>
    </row>
    <row r="16" spans="1:13" x14ac:dyDescent="0.15">
      <c r="A16" s="23">
        <v>370</v>
      </c>
      <c r="B16" s="24" t="s">
        <v>20</v>
      </c>
      <c r="C16" s="25"/>
      <c r="D16" s="64"/>
      <c r="F16" s="27"/>
      <c r="G16" s="24"/>
      <c r="H16" s="26"/>
      <c r="I16" s="26"/>
      <c r="J16" s="27"/>
      <c r="L16" s="24"/>
      <c r="M16" s="28"/>
    </row>
    <row r="17" spans="1:13" x14ac:dyDescent="0.15">
      <c r="A17" s="23">
        <v>336</v>
      </c>
      <c r="B17" s="24" t="s">
        <v>21</v>
      </c>
      <c r="C17" s="25"/>
      <c r="D17" s="64"/>
      <c r="F17" s="27"/>
      <c r="G17" s="24"/>
      <c r="H17" s="26"/>
      <c r="I17" s="26"/>
      <c r="J17" s="27"/>
      <c r="L17" s="24"/>
      <c r="M17" s="28"/>
    </row>
    <row r="18" spans="1:13" x14ac:dyDescent="0.15">
      <c r="A18" s="23">
        <v>367</v>
      </c>
      <c r="B18" s="24" t="s">
        <v>22</v>
      </c>
      <c r="C18" s="25"/>
      <c r="D18" s="64"/>
      <c r="F18" s="27"/>
      <c r="G18" s="24"/>
      <c r="H18" s="26"/>
      <c r="I18" s="26"/>
      <c r="J18" s="27"/>
      <c r="L18" s="24"/>
      <c r="M18" s="28"/>
    </row>
    <row r="19" spans="1:13" x14ac:dyDescent="0.15">
      <c r="A19" s="23">
        <v>164</v>
      </c>
      <c r="B19" s="24" t="s">
        <v>23</v>
      </c>
      <c r="C19" s="25"/>
      <c r="D19" s="64"/>
      <c r="F19" s="27"/>
      <c r="G19" s="24"/>
      <c r="H19" s="26"/>
      <c r="I19" s="26"/>
      <c r="J19" s="27"/>
      <c r="L19" s="24"/>
      <c r="M19" s="28"/>
    </row>
    <row r="20" spans="1:13" x14ac:dyDescent="0.15">
      <c r="A20" s="23">
        <v>278</v>
      </c>
      <c r="B20" s="24" t="s">
        <v>24</v>
      </c>
      <c r="C20" s="25"/>
      <c r="D20" s="64"/>
      <c r="F20" s="27"/>
      <c r="G20" s="24"/>
      <c r="H20" s="26"/>
      <c r="I20" s="26"/>
      <c r="J20" s="27"/>
      <c r="L20" s="24"/>
      <c r="M20" s="28"/>
    </row>
    <row r="21" spans="1:13" x14ac:dyDescent="0.15">
      <c r="A21" s="23">
        <v>213</v>
      </c>
      <c r="B21" s="24" t="s">
        <v>25</v>
      </c>
      <c r="C21" s="25"/>
      <c r="D21" s="64"/>
      <c r="F21" s="27"/>
      <c r="G21" s="24"/>
      <c r="H21" s="26"/>
      <c r="I21" s="26"/>
      <c r="J21" s="27"/>
      <c r="L21" s="24"/>
      <c r="M21" s="28"/>
    </row>
    <row r="22" spans="1:13" x14ac:dyDescent="0.15">
      <c r="A22" s="23">
        <v>371</v>
      </c>
      <c r="B22" s="24" t="s">
        <v>26</v>
      </c>
      <c r="C22" s="25"/>
      <c r="D22" s="64"/>
      <c r="F22" s="27"/>
      <c r="G22" s="24"/>
      <c r="H22" s="26"/>
      <c r="I22" s="26"/>
      <c r="J22" s="27"/>
      <c r="L22" s="24"/>
      <c r="M22" s="28"/>
    </row>
    <row r="23" spans="1:13" x14ac:dyDescent="0.15">
      <c r="A23" s="23">
        <v>231</v>
      </c>
      <c r="B23" s="24" t="s">
        <v>27</v>
      </c>
      <c r="C23" s="25"/>
      <c r="D23" s="64"/>
      <c r="F23" s="27"/>
      <c r="G23" s="24"/>
      <c r="H23" s="26"/>
      <c r="I23" s="26"/>
      <c r="J23" s="27"/>
      <c r="L23" s="24"/>
      <c r="M23" s="28"/>
    </row>
    <row r="24" spans="1:13" x14ac:dyDescent="0.15">
      <c r="A24" s="23">
        <v>349</v>
      </c>
      <c r="B24" s="24" t="s">
        <v>28</v>
      </c>
      <c r="C24" s="25"/>
      <c r="D24" s="64"/>
      <c r="F24" s="27"/>
      <c r="G24" s="24"/>
      <c r="H24" s="26"/>
      <c r="I24" s="26"/>
      <c r="J24" s="27"/>
      <c r="L24" s="24"/>
      <c r="M24" s="28"/>
    </row>
    <row r="25" spans="1:13" x14ac:dyDescent="0.15">
      <c r="A25" s="23">
        <v>218</v>
      </c>
      <c r="B25" s="24" t="s">
        <v>29</v>
      </c>
      <c r="C25" s="25"/>
      <c r="D25" s="64"/>
      <c r="F25" s="29"/>
      <c r="G25" s="24"/>
      <c r="H25" s="29" t="s">
        <v>30</v>
      </c>
      <c r="I25" s="29" t="s">
        <v>31</v>
      </c>
      <c r="J25" s="27"/>
      <c r="L25" s="24"/>
      <c r="M25" s="28"/>
    </row>
    <row r="26" spans="1:13" x14ac:dyDescent="0.15">
      <c r="A26" s="23">
        <v>279</v>
      </c>
      <c r="B26" s="24" t="s">
        <v>32</v>
      </c>
      <c r="C26" s="25"/>
      <c r="D26" s="64"/>
      <c r="F26" s="67"/>
      <c r="G26" s="24" t="s">
        <v>33</v>
      </c>
      <c r="H26" s="66"/>
      <c r="I26" s="66"/>
      <c r="J26" s="27"/>
      <c r="L26" s="24"/>
      <c r="M26" s="28"/>
    </row>
    <row r="27" spans="1:13" x14ac:dyDescent="0.15">
      <c r="A27" s="23">
        <v>333</v>
      </c>
      <c r="B27" s="24" t="s">
        <v>34</v>
      </c>
      <c r="C27" s="25"/>
      <c r="D27" s="64"/>
      <c r="F27" s="67"/>
      <c r="G27" s="24" t="s">
        <v>35</v>
      </c>
      <c r="H27" s="66"/>
      <c r="I27" s="66"/>
      <c r="J27" s="27"/>
      <c r="L27" s="24"/>
      <c r="M27" s="28"/>
    </row>
    <row r="28" spans="1:13" x14ac:dyDescent="0.15">
      <c r="A28" s="23">
        <v>378</v>
      </c>
      <c r="B28" s="24" t="s">
        <v>36</v>
      </c>
      <c r="C28" s="25"/>
      <c r="D28" s="64"/>
      <c r="F28" s="67"/>
      <c r="G28" s="24" t="s">
        <v>37</v>
      </c>
      <c r="H28" s="66"/>
      <c r="I28" s="66"/>
      <c r="J28" s="27"/>
      <c r="L28" s="24"/>
      <c r="M28" s="28"/>
    </row>
    <row r="29" spans="1:13" x14ac:dyDescent="0.15">
      <c r="A29" s="23">
        <v>219</v>
      </c>
      <c r="B29" s="24" t="s">
        <v>38</v>
      </c>
      <c r="C29" s="25"/>
      <c r="D29" s="64"/>
      <c r="F29" s="67"/>
      <c r="G29" s="24" t="s">
        <v>39</v>
      </c>
      <c r="H29" s="66"/>
      <c r="I29" s="66"/>
      <c r="J29" s="27"/>
      <c r="L29" s="24"/>
      <c r="M29" s="28"/>
    </row>
    <row r="30" spans="1:13" x14ac:dyDescent="0.15">
      <c r="A30" s="23">
        <v>282</v>
      </c>
      <c r="B30" s="24" t="s">
        <v>40</v>
      </c>
      <c r="C30" s="25"/>
      <c r="D30" s="64"/>
      <c r="F30" s="67"/>
      <c r="G30" s="24" t="s">
        <v>41</v>
      </c>
      <c r="H30" s="66"/>
      <c r="I30" s="66"/>
      <c r="J30" s="27"/>
      <c r="L30" s="24"/>
      <c r="M30" s="28"/>
    </row>
    <row r="31" spans="1:13" x14ac:dyDescent="0.15">
      <c r="A31" s="23">
        <v>168</v>
      </c>
      <c r="B31" s="24" t="s">
        <v>42</v>
      </c>
      <c r="C31" s="25"/>
      <c r="D31" s="64"/>
      <c r="F31" s="67"/>
      <c r="G31" s="24" t="s">
        <v>43</v>
      </c>
      <c r="H31" s="66"/>
      <c r="I31" s="66"/>
      <c r="J31" s="27"/>
      <c r="L31" s="24"/>
      <c r="M31" s="28"/>
    </row>
    <row r="32" spans="1:13" x14ac:dyDescent="0.15">
      <c r="A32" s="23">
        <v>220</v>
      </c>
      <c r="B32" s="24" t="s">
        <v>44</v>
      </c>
      <c r="C32" s="25"/>
      <c r="D32" s="64"/>
      <c r="F32" s="67"/>
      <c r="G32" s="24" t="s">
        <v>45</v>
      </c>
      <c r="H32" s="66"/>
      <c r="I32" s="66"/>
      <c r="J32" s="27"/>
      <c r="L32" s="24"/>
      <c r="M32" s="28"/>
    </row>
    <row r="33" spans="1:13" x14ac:dyDescent="0.15">
      <c r="A33" s="23">
        <v>379</v>
      </c>
      <c r="B33" s="24" t="s">
        <v>46</v>
      </c>
      <c r="C33" s="25"/>
      <c r="D33" s="64"/>
      <c r="F33" s="67"/>
      <c r="G33" s="24" t="s">
        <v>47</v>
      </c>
      <c r="H33" s="66"/>
      <c r="I33" s="66"/>
      <c r="J33" s="27"/>
      <c r="L33" s="24"/>
      <c r="M33" s="28"/>
    </row>
    <row r="34" spans="1:13" x14ac:dyDescent="0.15">
      <c r="A34" s="23">
        <v>396</v>
      </c>
      <c r="B34" s="24" t="s">
        <v>48</v>
      </c>
      <c r="C34" s="25"/>
      <c r="D34" s="64"/>
      <c r="F34" s="67"/>
      <c r="G34" s="24"/>
      <c r="H34" s="24"/>
      <c r="I34" s="24"/>
      <c r="J34" s="27"/>
      <c r="L34" s="24"/>
      <c r="M34" s="28"/>
    </row>
    <row r="35" spans="1:13" x14ac:dyDescent="0.15">
      <c r="A35" s="23">
        <v>235</v>
      </c>
      <c r="B35" s="24" t="s">
        <v>49</v>
      </c>
      <c r="C35" s="25"/>
      <c r="D35" s="64"/>
      <c r="F35" s="67"/>
      <c r="G35" s="24"/>
      <c r="H35" s="24"/>
      <c r="I35" s="24"/>
      <c r="J35" s="27"/>
      <c r="L35" s="24"/>
      <c r="M35" s="28"/>
    </row>
    <row r="36" spans="1:13" x14ac:dyDescent="0.15">
      <c r="A36" s="23">
        <v>229</v>
      </c>
      <c r="B36" s="24" t="s">
        <v>50</v>
      </c>
      <c r="C36" s="25"/>
      <c r="D36" s="64"/>
      <c r="F36" s="67"/>
      <c r="G36" s="24"/>
      <c r="H36" s="24"/>
      <c r="I36" s="24"/>
      <c r="J36" s="27"/>
      <c r="L36" s="24"/>
      <c r="M36" s="28"/>
    </row>
    <row r="37" spans="1:13" x14ac:dyDescent="0.15">
      <c r="A37" s="23">
        <v>339</v>
      </c>
      <c r="B37" s="24" t="s">
        <v>51</v>
      </c>
      <c r="C37" s="25"/>
      <c r="D37" s="64"/>
      <c r="F37" s="67"/>
      <c r="G37" s="24"/>
      <c r="H37" s="24"/>
      <c r="I37" s="24"/>
      <c r="J37" s="27"/>
      <c r="L37" s="24"/>
      <c r="M37" s="28"/>
    </row>
    <row r="38" spans="1:13" x14ac:dyDescent="0.15">
      <c r="A38" s="23"/>
      <c r="B38" s="24"/>
      <c r="C38" s="25"/>
      <c r="D38" s="64"/>
      <c r="F38" s="67"/>
      <c r="G38" s="24"/>
      <c r="H38" s="24"/>
      <c r="I38" s="24"/>
      <c r="J38" s="27"/>
      <c r="L38" s="24"/>
      <c r="M38" s="28"/>
    </row>
    <row r="39" spans="1:13" x14ac:dyDescent="0.15">
      <c r="A39" s="23">
        <v>348</v>
      </c>
      <c r="B39" s="24" t="s">
        <v>52</v>
      </c>
      <c r="C39" s="25" t="s">
        <v>53</v>
      </c>
      <c r="D39" s="64"/>
      <c r="F39" s="67"/>
      <c r="G39" s="24"/>
      <c r="H39" s="24"/>
      <c r="I39" s="24"/>
      <c r="J39" s="27"/>
      <c r="L39" s="24"/>
      <c r="M39" s="28"/>
    </row>
    <row r="40" spans="1:13" x14ac:dyDescent="0.15">
      <c r="A40" s="23">
        <v>376</v>
      </c>
      <c r="B40" s="24" t="s">
        <v>54</v>
      </c>
      <c r="C40" s="25" t="s">
        <v>53</v>
      </c>
      <c r="D40" s="64"/>
      <c r="F40" s="67"/>
      <c r="G40" s="24"/>
      <c r="H40" s="24"/>
      <c r="I40" s="24"/>
      <c r="J40" s="27"/>
      <c r="L40" s="24"/>
      <c r="M40" s="28"/>
    </row>
    <row r="41" spans="1:13" x14ac:dyDescent="0.15">
      <c r="A41" s="23">
        <v>325</v>
      </c>
      <c r="B41" s="24" t="s">
        <v>55</v>
      </c>
      <c r="C41" s="25" t="s">
        <v>53</v>
      </c>
      <c r="D41" s="64"/>
      <c r="F41" s="67"/>
      <c r="G41" s="24"/>
      <c r="H41" s="24"/>
      <c r="I41" s="24"/>
      <c r="J41" s="27"/>
      <c r="L41" s="24"/>
      <c r="M41" s="28"/>
    </row>
    <row r="42" spans="1:13" x14ac:dyDescent="0.15">
      <c r="A42" s="23">
        <v>338</v>
      </c>
      <c r="B42" s="24" t="s">
        <v>56</v>
      </c>
      <c r="C42" s="25" t="s">
        <v>53</v>
      </c>
      <c r="D42" s="64"/>
      <c r="F42" s="27"/>
      <c r="G42" s="24"/>
      <c r="H42" s="26"/>
      <c r="I42" s="26"/>
      <c r="J42" s="27"/>
      <c r="L42" s="24"/>
      <c r="M42" s="28"/>
    </row>
    <row r="43" spans="1:13" x14ac:dyDescent="0.15">
      <c r="A43" s="68">
        <v>248</v>
      </c>
      <c r="B43" s="69" t="s">
        <v>57</v>
      </c>
      <c r="C43" s="25" t="s">
        <v>53</v>
      </c>
      <c r="D43" s="64"/>
      <c r="F43" s="27"/>
      <c r="G43" s="24" t="s">
        <v>58</v>
      </c>
      <c r="H43" s="26"/>
      <c r="I43" s="26"/>
      <c r="J43" s="67" t="str">
        <f>IF(SUM(H26:I33)&gt;0,ROUND(AVERAGE(H26:I33)*2,0)/2,"")</f>
        <v/>
      </c>
      <c r="L43" s="24"/>
      <c r="M43" s="28"/>
    </row>
    <row r="44" spans="1:13" x14ac:dyDescent="0.15">
      <c r="A44" s="68">
        <v>368</v>
      </c>
      <c r="B44" s="69" t="s">
        <v>59</v>
      </c>
      <c r="C44" s="25" t="s">
        <v>53</v>
      </c>
      <c r="D44" s="64"/>
      <c r="F44" s="27"/>
      <c r="G44" s="24" t="s">
        <v>60</v>
      </c>
      <c r="H44" s="26"/>
      <c r="I44" s="26"/>
      <c r="J44" s="64"/>
      <c r="L44" s="24"/>
      <c r="M44" s="28"/>
    </row>
    <row r="45" spans="1:13" x14ac:dyDescent="0.15">
      <c r="A45" s="68">
        <v>394</v>
      </c>
      <c r="B45" s="69" t="s">
        <v>61</v>
      </c>
      <c r="C45" s="25" t="s">
        <v>53</v>
      </c>
      <c r="D45" s="64"/>
      <c r="F45" s="27"/>
      <c r="G45" s="24" t="s">
        <v>62</v>
      </c>
      <c r="H45" s="26"/>
      <c r="I45" s="26"/>
      <c r="J45" s="64"/>
      <c r="L45" s="24" t="s">
        <v>63</v>
      </c>
      <c r="M45" s="64"/>
    </row>
    <row r="46" spans="1:13" x14ac:dyDescent="0.15">
      <c r="A46" s="31" t="s">
        <v>64</v>
      </c>
      <c r="B46" s="31"/>
      <c r="C46" s="48" t="e">
        <f>"(Ø" &amp; TEXT(AVERAGE(D6:D29),"0.00") &amp; ")"</f>
        <v>#DIV/0!</v>
      </c>
      <c r="D46" s="32" t="str">
        <f>IF(SUM(D6:D37)&gt;0,ROUND(AVERAGE(D6:D37)*2,0)/2,"")</f>
        <v/>
      </c>
      <c r="F46" s="32"/>
      <c r="G46" s="31"/>
      <c r="H46" s="33"/>
      <c r="I46" s="33"/>
      <c r="J46" s="32"/>
      <c r="L46" s="31"/>
      <c r="M46" s="32"/>
    </row>
    <row r="47" spans="1:13" x14ac:dyDescent="0.15">
      <c r="A47" s="31" t="s">
        <v>65</v>
      </c>
      <c r="B47" s="31"/>
      <c r="C47" s="48" t="e">
        <f>"(Ø" &amp; TEXT(AVERAGE(D39:D45),"0.00") &amp; ")"</f>
        <v>#DIV/0!</v>
      </c>
      <c r="D47" s="32" t="str">
        <f>IF(SUM(D39:D45)&gt;0,ROUND(AVERAGE(D39:D45)*2,0)/2,"")</f>
        <v/>
      </c>
      <c r="F47" s="31"/>
      <c r="G47" s="31"/>
      <c r="H47" s="31"/>
      <c r="I47" s="31"/>
      <c r="J47" s="31"/>
      <c r="L47" s="31"/>
      <c r="M47" s="31"/>
    </row>
    <row r="48" spans="1:13" s="22" customFormat="1" x14ac:dyDescent="0.15">
      <c r="A48" s="34" t="s">
        <v>66</v>
      </c>
      <c r="B48" s="34"/>
      <c r="C48" s="35"/>
      <c r="D48" s="36" t="e">
        <f>ROUND(D46*0.8+D47*0.2,1)</f>
        <v>#VALUE!</v>
      </c>
      <c r="F48" s="36"/>
      <c r="G48" s="34" t="s">
        <v>67</v>
      </c>
      <c r="H48" s="37"/>
      <c r="I48" s="48" t="e">
        <f>"(Ø" &amp; TEXT(AVERAGE(J43:J45),"0.00") &amp; ")"</f>
        <v>#DIV/0!</v>
      </c>
      <c r="J48" s="36" t="e">
        <f>ROUND(AVERAGE(J43:J45),1)</f>
        <v>#DIV/0!</v>
      </c>
      <c r="L48" s="34" t="s">
        <v>68</v>
      </c>
      <c r="M48" s="36" t="e">
        <f>ROUND(AVERAGE(M45:M45),1)</f>
        <v>#DIV/0!</v>
      </c>
    </row>
    <row r="49" spans="1:13" ht="16" x14ac:dyDescent="0.15">
      <c r="D49" s="14" t="s">
        <v>69</v>
      </c>
      <c r="M49" s="73" t="s">
        <v>69</v>
      </c>
    </row>
    <row r="50" spans="1:13" s="40" customFormat="1" ht="30" customHeight="1" x14ac:dyDescent="0.15">
      <c r="A50" s="2" t="s">
        <v>70</v>
      </c>
      <c r="B50" s="39"/>
      <c r="C50" s="81" t="e">
        <f>ROUND(D48*0.4+J48*0.2+M48*0.4,1)</f>
        <v>#VALUE!</v>
      </c>
      <c r="D50" s="81"/>
      <c r="F50" s="72"/>
      <c r="H50" s="42"/>
      <c r="I50" s="42"/>
      <c r="J50" s="41"/>
    </row>
    <row r="52" spans="1:13" x14ac:dyDescent="0.15">
      <c r="A52" s="13" t="s">
        <v>117</v>
      </c>
      <c r="C52" s="38" t="s">
        <v>71</v>
      </c>
      <c r="M52" s="44" t="s">
        <v>72</v>
      </c>
    </row>
    <row r="54" spans="1:13" x14ac:dyDescent="0.15">
      <c r="H54" s="80"/>
      <c r="I54" s="80"/>
      <c r="J54" s="80"/>
      <c r="K54" s="80"/>
      <c r="L54" s="80"/>
      <c r="M54" s="80"/>
    </row>
  </sheetData>
  <sheetProtection sheet="1" objects="1" scenarios="1"/>
  <mergeCells count="4">
    <mergeCell ref="H54:M54"/>
    <mergeCell ref="C50:D50"/>
    <mergeCell ref="I1:M2"/>
    <mergeCell ref="A3:B3"/>
  </mergeCells>
  <phoneticPr fontId="0" type="noConversion"/>
  <printOptions horizontalCentered="1" verticalCentered="1"/>
  <pageMargins left="0.19685039370078741" right="0.19685039370078741" top="0.39370078740157483" bottom="0.19685039370078741" header="0.11811023622047245" footer="0.11811023622047245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74EDF9-8AD5-43EC-9754-CDED1552D961}">
  <dimension ref="A1:S44"/>
  <sheetViews>
    <sheetView workbookViewId="0">
      <selection activeCell="F43" sqref="F43"/>
    </sheetView>
  </sheetViews>
  <sheetFormatPr baseColWidth="10" defaultColWidth="11.33203125" defaultRowHeight="12" x14ac:dyDescent="0.15"/>
  <cols>
    <col min="1" max="1" width="5.6640625" style="15" customWidth="1"/>
    <col min="2" max="2" width="30.6640625" style="13" customWidth="1"/>
    <col min="3" max="3" width="2.6640625" style="38" customWidth="1"/>
    <col min="4" max="4" width="5.6640625" style="14" customWidth="1"/>
    <col min="5" max="5" width="2.6640625" style="13" customWidth="1"/>
    <col min="6" max="6" width="7.6640625" style="13" customWidth="1"/>
    <col min="7" max="7" width="7.6640625" style="16" customWidth="1"/>
    <col min="8" max="10" width="7.6640625" style="13" customWidth="1"/>
    <col min="11" max="11" width="5.6640625" style="13" customWidth="1"/>
    <col min="12" max="12" width="2.6640625" style="13" customWidth="1"/>
    <col min="13" max="15" width="7.6640625" style="13" customWidth="1"/>
    <col min="16" max="16" width="5.6640625" style="13" customWidth="1"/>
    <col min="17" max="17" width="2.6640625" style="13" customWidth="1"/>
    <col min="18" max="18" width="7.6640625" style="13" customWidth="1"/>
    <col min="19" max="19" width="5.6640625" style="13" customWidth="1"/>
    <col min="20" max="16384" width="11.33203125" style="13"/>
  </cols>
  <sheetData>
    <row r="1" spans="1:19" s="6" customFormat="1" ht="30" customHeight="1" x14ac:dyDescent="0.2">
      <c r="A1" s="2" t="s">
        <v>0</v>
      </c>
      <c r="B1" s="3"/>
      <c r="C1" s="4"/>
      <c r="D1" s="5"/>
      <c r="E1" s="5"/>
      <c r="F1" s="2"/>
      <c r="G1" s="7"/>
      <c r="H1" s="46" t="s">
        <v>73</v>
      </c>
      <c r="O1" s="82" t="s">
        <v>1</v>
      </c>
      <c r="P1" s="82"/>
      <c r="Q1" s="82"/>
      <c r="R1" s="82"/>
      <c r="S1" s="82"/>
    </row>
    <row r="2" spans="1:19" ht="14" x14ac:dyDescent="0.15">
      <c r="A2" s="1" t="s">
        <v>118</v>
      </c>
      <c r="B2" s="10"/>
      <c r="C2" s="11"/>
      <c r="D2" s="12"/>
      <c r="E2" s="12"/>
      <c r="F2" s="1"/>
      <c r="O2" s="82"/>
      <c r="P2" s="82"/>
      <c r="Q2" s="82"/>
      <c r="R2" s="82"/>
      <c r="S2" s="82"/>
    </row>
    <row r="3" spans="1:19" s="7" customFormat="1" ht="30" customHeight="1" x14ac:dyDescent="0.15">
      <c r="A3" s="83" t="s">
        <v>3</v>
      </c>
      <c r="B3" s="83"/>
      <c r="C3" s="17"/>
      <c r="D3" s="18"/>
      <c r="G3" s="20"/>
    </row>
    <row r="4" spans="1:19" s="21" customFormat="1" ht="14" x14ac:dyDescent="0.15">
      <c r="A4" s="49" t="s">
        <v>75</v>
      </c>
      <c r="B4" s="50"/>
      <c r="C4" s="51"/>
      <c r="D4" s="52"/>
      <c r="F4" s="49" t="s">
        <v>6</v>
      </c>
      <c r="G4" s="61"/>
    </row>
    <row r="5" spans="1:19" x14ac:dyDescent="0.15">
      <c r="A5" s="53" t="s">
        <v>7</v>
      </c>
      <c r="B5" s="54" t="s">
        <v>8</v>
      </c>
      <c r="C5" s="55"/>
      <c r="D5" s="56" t="s">
        <v>9</v>
      </c>
      <c r="F5" s="57" t="s">
        <v>10</v>
      </c>
      <c r="G5" s="56" t="s">
        <v>9</v>
      </c>
    </row>
    <row r="6" spans="1:19" x14ac:dyDescent="0.15">
      <c r="A6" s="23">
        <v>114</v>
      </c>
      <c r="B6" s="24" t="s">
        <v>77</v>
      </c>
      <c r="C6" s="25"/>
      <c r="D6" s="64"/>
      <c r="F6" s="24"/>
      <c r="G6" s="28"/>
    </row>
    <row r="7" spans="1:19" x14ac:dyDescent="0.15">
      <c r="A7" s="23">
        <v>117</v>
      </c>
      <c r="B7" s="24" t="s">
        <v>78</v>
      </c>
      <c r="C7" s="25"/>
      <c r="D7" s="64"/>
      <c r="F7" s="24"/>
      <c r="G7" s="28"/>
    </row>
    <row r="8" spans="1:19" x14ac:dyDescent="0.15">
      <c r="A8" s="23">
        <v>122</v>
      </c>
      <c r="B8" s="24" t="s">
        <v>79</v>
      </c>
      <c r="C8" s="25"/>
      <c r="D8" s="64"/>
      <c r="F8" s="24"/>
      <c r="G8" s="28"/>
    </row>
    <row r="9" spans="1:19" x14ac:dyDescent="0.15">
      <c r="A9" s="23">
        <v>162</v>
      </c>
      <c r="B9" s="24" t="s">
        <v>18</v>
      </c>
      <c r="C9" s="25"/>
      <c r="D9" s="64"/>
      <c r="F9" s="24"/>
      <c r="G9" s="28"/>
    </row>
    <row r="10" spans="1:19" x14ac:dyDescent="0.15">
      <c r="A10" s="23">
        <v>164</v>
      </c>
      <c r="B10" s="24" t="s">
        <v>23</v>
      </c>
      <c r="C10" s="25"/>
      <c r="D10" s="64"/>
      <c r="F10" s="24"/>
      <c r="G10" s="28"/>
    </row>
    <row r="11" spans="1:19" x14ac:dyDescent="0.15">
      <c r="A11" s="23">
        <v>165</v>
      </c>
      <c r="B11" s="24" t="s">
        <v>119</v>
      </c>
      <c r="C11" s="25"/>
      <c r="D11" s="64"/>
      <c r="F11" s="24"/>
      <c r="G11" s="28"/>
    </row>
    <row r="12" spans="1:19" x14ac:dyDescent="0.15">
      <c r="A12" s="23">
        <v>183</v>
      </c>
      <c r="B12" s="24" t="s">
        <v>120</v>
      </c>
      <c r="C12" s="25"/>
      <c r="D12" s="64"/>
      <c r="F12" s="24"/>
      <c r="G12" s="28"/>
    </row>
    <row r="13" spans="1:19" x14ac:dyDescent="0.15">
      <c r="A13" s="23">
        <v>231</v>
      </c>
      <c r="B13" s="24" t="s">
        <v>121</v>
      </c>
      <c r="C13" s="25"/>
      <c r="D13" s="64"/>
      <c r="F13" s="24"/>
      <c r="G13" s="28"/>
    </row>
    <row r="14" spans="1:19" x14ac:dyDescent="0.15">
      <c r="A14" s="23">
        <v>241</v>
      </c>
      <c r="B14" s="24" t="s">
        <v>90</v>
      </c>
      <c r="C14" s="25"/>
      <c r="D14" s="64"/>
      <c r="F14" s="24"/>
      <c r="G14" s="28"/>
    </row>
    <row r="15" spans="1:19" x14ac:dyDescent="0.15">
      <c r="A15" s="23">
        <v>245</v>
      </c>
      <c r="B15" s="24" t="s">
        <v>91</v>
      </c>
      <c r="C15" s="25"/>
      <c r="D15" s="64"/>
      <c r="F15" s="24"/>
      <c r="G15" s="28"/>
    </row>
    <row r="16" spans="1:19" x14ac:dyDescent="0.15">
      <c r="A16" s="23">
        <v>254</v>
      </c>
      <c r="B16" s="24" t="s">
        <v>92</v>
      </c>
      <c r="C16" s="25"/>
      <c r="D16" s="64"/>
      <c r="F16" s="24"/>
      <c r="G16" s="28"/>
    </row>
    <row r="17" spans="1:7" x14ac:dyDescent="0.15">
      <c r="A17" s="23">
        <v>293</v>
      </c>
      <c r="B17" s="24" t="s">
        <v>122</v>
      </c>
      <c r="C17" s="25"/>
      <c r="D17" s="64"/>
      <c r="F17" s="24"/>
      <c r="G17" s="28"/>
    </row>
    <row r="18" spans="1:7" x14ac:dyDescent="0.15">
      <c r="A18" s="23">
        <v>306</v>
      </c>
      <c r="B18" s="24" t="s">
        <v>123</v>
      </c>
      <c r="C18" s="25"/>
      <c r="D18" s="64"/>
      <c r="F18" s="24"/>
      <c r="G18" s="28"/>
    </row>
    <row r="19" spans="1:7" x14ac:dyDescent="0.15">
      <c r="A19" s="23">
        <v>319</v>
      </c>
      <c r="B19" s="24" t="s">
        <v>13</v>
      </c>
      <c r="C19" s="25"/>
      <c r="D19" s="64"/>
      <c r="F19" s="24"/>
      <c r="G19" s="28"/>
    </row>
    <row r="20" spans="1:7" x14ac:dyDescent="0.15">
      <c r="A20" s="23">
        <v>320</v>
      </c>
      <c r="B20" s="24" t="s">
        <v>124</v>
      </c>
      <c r="C20" s="25"/>
      <c r="D20" s="64"/>
      <c r="F20" s="24"/>
      <c r="G20" s="28"/>
    </row>
    <row r="21" spans="1:7" x14ac:dyDescent="0.15">
      <c r="A21" s="23">
        <v>321</v>
      </c>
      <c r="B21" s="24" t="s">
        <v>125</v>
      </c>
      <c r="C21" s="25"/>
      <c r="D21" s="64"/>
      <c r="F21" s="24"/>
      <c r="G21" s="28"/>
    </row>
    <row r="22" spans="1:7" x14ac:dyDescent="0.15">
      <c r="A22" s="23">
        <v>322</v>
      </c>
      <c r="B22" s="24" t="s">
        <v>126</v>
      </c>
      <c r="C22" s="25"/>
      <c r="D22" s="64"/>
      <c r="F22" s="24"/>
      <c r="G22" s="28"/>
    </row>
    <row r="23" spans="1:7" x14ac:dyDescent="0.15">
      <c r="A23" s="23">
        <v>323</v>
      </c>
      <c r="B23" s="24" t="s">
        <v>127</v>
      </c>
      <c r="C23" s="25"/>
      <c r="D23" s="64"/>
      <c r="F23" s="24"/>
      <c r="G23" s="28"/>
    </row>
    <row r="24" spans="1:7" x14ac:dyDescent="0.15">
      <c r="A24" s="23">
        <v>324</v>
      </c>
      <c r="B24" s="24" t="s">
        <v>128</v>
      </c>
      <c r="C24" s="25"/>
      <c r="D24" s="64"/>
      <c r="F24" s="24"/>
      <c r="G24" s="28"/>
    </row>
    <row r="25" spans="1:7" x14ac:dyDescent="0.15">
      <c r="A25" s="23">
        <v>346</v>
      </c>
      <c r="B25" s="24" t="s">
        <v>99</v>
      </c>
      <c r="C25" s="25"/>
      <c r="D25" s="64"/>
      <c r="F25" s="24"/>
      <c r="G25" s="28"/>
    </row>
    <row r="26" spans="1:7" x14ac:dyDescent="0.15">
      <c r="A26" s="23">
        <v>347</v>
      </c>
      <c r="B26" s="24" t="s">
        <v>129</v>
      </c>
      <c r="C26" s="25"/>
      <c r="D26" s="64"/>
      <c r="F26" s="24"/>
      <c r="G26" s="28"/>
    </row>
    <row r="27" spans="1:7" x14ac:dyDescent="0.15">
      <c r="A27" s="23">
        <v>426</v>
      </c>
      <c r="B27" s="24" t="s">
        <v>130</v>
      </c>
      <c r="C27" s="25"/>
      <c r="D27" s="64"/>
      <c r="F27" s="24"/>
      <c r="G27" s="28"/>
    </row>
    <row r="28" spans="1:7" x14ac:dyDescent="0.15">
      <c r="A28" s="23">
        <v>431</v>
      </c>
      <c r="B28" s="24" t="s">
        <v>101</v>
      </c>
      <c r="C28" s="25"/>
      <c r="D28" s="64"/>
      <c r="F28" s="24"/>
      <c r="G28" s="28"/>
    </row>
    <row r="29" spans="1:7" x14ac:dyDescent="0.15">
      <c r="A29" s="23">
        <v>450</v>
      </c>
      <c r="B29" s="24" t="s">
        <v>131</v>
      </c>
      <c r="C29" s="25"/>
      <c r="D29" s="64"/>
      <c r="F29" s="24"/>
      <c r="G29" s="28"/>
    </row>
    <row r="30" spans="1:7" x14ac:dyDescent="0.15">
      <c r="A30" s="24"/>
      <c r="B30" s="24"/>
      <c r="C30" s="24"/>
      <c r="D30" s="24"/>
      <c r="F30" s="24"/>
      <c r="G30" s="28"/>
    </row>
    <row r="31" spans="1:7" x14ac:dyDescent="0.15">
      <c r="A31" s="23">
        <v>106</v>
      </c>
      <c r="B31" s="24" t="s">
        <v>105</v>
      </c>
      <c r="C31" s="25" t="s">
        <v>53</v>
      </c>
      <c r="D31" s="64"/>
      <c r="F31" s="24"/>
      <c r="G31" s="28"/>
    </row>
    <row r="32" spans="1:7" x14ac:dyDescent="0.15">
      <c r="A32" s="23">
        <v>187</v>
      </c>
      <c r="B32" s="24" t="s">
        <v>108</v>
      </c>
      <c r="C32" s="25" t="s">
        <v>53</v>
      </c>
      <c r="D32" s="64"/>
      <c r="F32" s="24"/>
      <c r="G32" s="28"/>
    </row>
    <row r="33" spans="1:19" x14ac:dyDescent="0.15">
      <c r="A33" s="23">
        <v>294</v>
      </c>
      <c r="B33" s="24" t="s">
        <v>132</v>
      </c>
      <c r="C33" s="25" t="s">
        <v>53</v>
      </c>
      <c r="D33" s="64"/>
      <c r="F33" s="24"/>
      <c r="G33" s="28"/>
    </row>
    <row r="34" spans="1:19" x14ac:dyDescent="0.15">
      <c r="A34" s="23">
        <v>295</v>
      </c>
      <c r="B34" s="24" t="s">
        <v>133</v>
      </c>
      <c r="C34" s="25" t="s">
        <v>53</v>
      </c>
      <c r="D34" s="64"/>
      <c r="F34" s="24"/>
      <c r="G34" s="28"/>
    </row>
    <row r="35" spans="1:19" x14ac:dyDescent="0.15">
      <c r="A35" s="68"/>
      <c r="B35" s="70"/>
      <c r="C35" s="25" t="s">
        <v>53</v>
      </c>
      <c r="D35" s="64"/>
      <c r="F35" s="24"/>
      <c r="G35" s="28"/>
    </row>
    <row r="36" spans="1:19" x14ac:dyDescent="0.15">
      <c r="A36" s="68"/>
      <c r="B36" s="70"/>
      <c r="C36" s="25" t="s">
        <v>53</v>
      </c>
      <c r="D36" s="64"/>
      <c r="F36" s="24"/>
      <c r="G36" s="28"/>
    </row>
    <row r="37" spans="1:19" x14ac:dyDescent="0.15">
      <c r="A37" s="68"/>
      <c r="B37" s="70"/>
      <c r="C37" s="25" t="s">
        <v>53</v>
      </c>
      <c r="D37" s="64"/>
      <c r="F37" s="24" t="s">
        <v>63</v>
      </c>
      <c r="G37" s="64"/>
    </row>
    <row r="38" spans="1:19" x14ac:dyDescent="0.15">
      <c r="A38" s="31" t="s">
        <v>64</v>
      </c>
      <c r="B38" s="31"/>
      <c r="C38" s="48" t="e">
        <f>"(Ø" &amp; TEXT(AVERAGE(D6:D29),"0.00") &amp; ")"</f>
        <v>#DIV/0!</v>
      </c>
      <c r="D38" s="32" t="str">
        <f>IF(SUM(D6:D29)&gt;0,ROUND(AVERAGE(D6:D29)*2,0)/2,"")</f>
        <v/>
      </c>
      <c r="F38" s="31"/>
      <c r="G38" s="32"/>
    </row>
    <row r="39" spans="1:19" x14ac:dyDescent="0.15">
      <c r="A39" s="31" t="s">
        <v>65</v>
      </c>
      <c r="B39" s="31"/>
      <c r="C39" s="48" t="e">
        <f>"(Ø" &amp; TEXT(AVERAGE(D31:D37),"0.00") &amp; ")"</f>
        <v>#DIV/0!</v>
      </c>
      <c r="D39" s="32" t="str">
        <f>IF(SUM(D31:D37)&gt;0,ROUND(AVERAGE(D31:D37)*2,0)/2,"")</f>
        <v/>
      </c>
      <c r="F39" s="31"/>
      <c r="G39" s="31"/>
    </row>
    <row r="40" spans="1:19" s="22" customFormat="1" x14ac:dyDescent="0.15">
      <c r="A40" s="34" t="s">
        <v>114</v>
      </c>
      <c r="B40" s="34"/>
      <c r="C40" s="35"/>
      <c r="D40" s="36" t="e">
        <f>ROUND(D38*0.8+D39*0.2,1)</f>
        <v>#VALUE!</v>
      </c>
      <c r="F40" s="34" t="s">
        <v>68</v>
      </c>
      <c r="G40" s="36" t="e">
        <f>ROUND(AVERAGE(G37:G37),1)</f>
        <v>#DIV/0!</v>
      </c>
    </row>
    <row r="42" spans="1:19" s="40" customFormat="1" ht="30" customHeight="1" x14ac:dyDescent="0.15">
      <c r="A42" s="2" t="s">
        <v>70</v>
      </c>
      <c r="B42" s="39"/>
      <c r="C42" s="81" t="e">
        <f>ROUND(D40*0.4286+G40*0.5714,1)</f>
        <v>#VALUE!</v>
      </c>
      <c r="D42" s="81"/>
      <c r="F42" s="80" t="s">
        <v>134</v>
      </c>
      <c r="G42" s="80"/>
      <c r="H42" s="80"/>
      <c r="I42" s="80"/>
      <c r="J42" s="80"/>
      <c r="K42" s="80"/>
    </row>
    <row r="44" spans="1:19" x14ac:dyDescent="0.15">
      <c r="A44" s="13" t="s">
        <v>117</v>
      </c>
      <c r="S44" s="44" t="s">
        <v>72</v>
      </c>
    </row>
  </sheetData>
  <sheetProtection sheet="1" objects="1" scenarios="1"/>
  <mergeCells count="4">
    <mergeCell ref="C42:D42"/>
    <mergeCell ref="O1:S2"/>
    <mergeCell ref="F42:K42"/>
    <mergeCell ref="A3:B3"/>
  </mergeCells>
  <printOptions horizontalCentered="1" verticalCentered="1"/>
  <pageMargins left="0.19685039370078741" right="0.19685039370078741" top="0.39370078740157483" bottom="0.19685039370078741" header="0.11811023622047245" footer="0.11811023622047245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87DC96-6449-4A6E-B588-C65445B34B7B}">
  <dimension ref="A1:U46"/>
  <sheetViews>
    <sheetView workbookViewId="0">
      <selection activeCell="W57" sqref="W57"/>
    </sheetView>
  </sheetViews>
  <sheetFormatPr baseColWidth="10" defaultRowHeight="13" x14ac:dyDescent="0.15"/>
  <cols>
    <col min="3" max="3" width="21.5" customWidth="1"/>
    <col min="5" max="5" width="3.5" customWidth="1"/>
    <col min="6" max="6" width="8.33203125" customWidth="1"/>
    <col min="8" max="8" width="3.1640625" customWidth="1"/>
    <col min="10" max="10" width="2.6640625" customWidth="1"/>
    <col min="12" max="12" width="3.33203125" customWidth="1"/>
    <col min="17" max="17" width="3.5" customWidth="1"/>
  </cols>
  <sheetData>
    <row r="1" spans="1:21" ht="23" x14ac:dyDescent="0.2">
      <c r="A1" s="2" t="s">
        <v>0</v>
      </c>
      <c r="B1" s="3"/>
      <c r="C1" s="4"/>
      <c r="D1" s="5"/>
      <c r="E1" s="5"/>
      <c r="F1" s="5"/>
      <c r="G1" s="6"/>
      <c r="H1" s="46" t="s">
        <v>73</v>
      </c>
      <c r="I1" s="7"/>
      <c r="J1" s="7"/>
      <c r="K1" s="8"/>
      <c r="L1" s="6"/>
      <c r="M1" s="6"/>
      <c r="N1" s="9"/>
      <c r="O1" s="82" t="s">
        <v>1</v>
      </c>
      <c r="P1" s="82"/>
      <c r="Q1" s="82"/>
      <c r="R1" s="82"/>
      <c r="S1" s="82"/>
      <c r="T1" s="6"/>
      <c r="U1" s="6"/>
    </row>
    <row r="2" spans="1:21" ht="14" x14ac:dyDescent="0.15">
      <c r="A2" s="1" t="s">
        <v>155</v>
      </c>
      <c r="B2" s="10"/>
      <c r="C2" s="11"/>
      <c r="D2" s="12"/>
      <c r="E2" s="12"/>
      <c r="F2" s="12"/>
      <c r="G2" s="13"/>
      <c r="H2" s="13"/>
      <c r="I2" s="13"/>
      <c r="J2" s="13"/>
      <c r="K2" s="14"/>
      <c r="L2" s="13"/>
      <c r="M2" s="13"/>
      <c r="N2" s="15"/>
      <c r="O2" s="82"/>
      <c r="P2" s="82"/>
      <c r="Q2" s="82"/>
      <c r="R2" s="82"/>
      <c r="S2" s="82"/>
      <c r="T2" s="13"/>
      <c r="U2" s="13"/>
    </row>
    <row r="3" spans="1:21" ht="14" x14ac:dyDescent="0.15">
      <c r="A3" s="83" t="s">
        <v>3</v>
      </c>
      <c r="B3" s="83"/>
      <c r="C3" s="17"/>
      <c r="D3" s="18"/>
      <c r="E3" s="7"/>
      <c r="F3" s="19"/>
      <c r="G3" s="19"/>
      <c r="H3" s="19"/>
      <c r="I3" s="19"/>
      <c r="J3" s="19"/>
      <c r="K3" s="18"/>
      <c r="L3" s="7"/>
      <c r="M3" s="7"/>
      <c r="N3" s="19"/>
      <c r="O3" s="19"/>
      <c r="P3" s="18"/>
      <c r="Q3" s="7"/>
      <c r="R3" s="7"/>
      <c r="S3" s="20"/>
      <c r="T3" s="7"/>
      <c r="U3" s="7"/>
    </row>
    <row r="4" spans="1:21" ht="14" x14ac:dyDescent="0.15">
      <c r="A4" s="49" t="s">
        <v>75</v>
      </c>
      <c r="B4" s="50"/>
      <c r="C4" s="51"/>
      <c r="D4" s="52"/>
      <c r="E4" s="21"/>
      <c r="F4" s="49" t="s">
        <v>76</v>
      </c>
      <c r="G4" s="50"/>
      <c r="H4" s="50"/>
      <c r="I4" s="50"/>
      <c r="J4" s="50"/>
      <c r="K4" s="52"/>
      <c r="L4" s="21"/>
      <c r="M4" s="49" t="s">
        <v>5</v>
      </c>
      <c r="N4" s="59"/>
      <c r="O4" s="59"/>
      <c r="P4" s="52"/>
      <c r="Q4" s="21"/>
      <c r="R4" s="49" t="s">
        <v>6</v>
      </c>
      <c r="S4" s="61"/>
      <c r="T4" s="21"/>
      <c r="U4" s="21"/>
    </row>
    <row r="5" spans="1:21" x14ac:dyDescent="0.15">
      <c r="A5" s="53" t="s">
        <v>7</v>
      </c>
      <c r="B5" s="54" t="s">
        <v>8</v>
      </c>
      <c r="C5" s="55"/>
      <c r="D5" s="56" t="s">
        <v>9</v>
      </c>
      <c r="E5" s="13"/>
      <c r="F5" s="57" t="s">
        <v>8</v>
      </c>
      <c r="G5" s="58"/>
      <c r="H5" s="58"/>
      <c r="I5" s="58"/>
      <c r="J5" s="58"/>
      <c r="K5" s="56" t="s">
        <v>9</v>
      </c>
      <c r="L5" s="22"/>
      <c r="M5" s="57" t="s">
        <v>8</v>
      </c>
      <c r="N5" s="58"/>
      <c r="O5" s="60"/>
      <c r="P5" s="56" t="s">
        <v>9</v>
      </c>
      <c r="Q5" s="13"/>
      <c r="R5" s="57" t="s">
        <v>10</v>
      </c>
      <c r="S5" s="56" t="s">
        <v>9</v>
      </c>
      <c r="T5" s="13"/>
      <c r="U5" s="13"/>
    </row>
    <row r="6" spans="1:21" x14ac:dyDescent="0.15">
      <c r="A6" s="23">
        <v>114</v>
      </c>
      <c r="B6" s="24" t="s">
        <v>77</v>
      </c>
      <c r="C6" s="25"/>
      <c r="D6" s="64"/>
      <c r="E6" s="13"/>
      <c r="F6" s="26"/>
      <c r="G6" s="24"/>
      <c r="H6" s="24"/>
      <c r="I6" s="24"/>
      <c r="J6" s="24"/>
      <c r="K6" s="27"/>
      <c r="L6" s="13"/>
      <c r="M6" s="24"/>
      <c r="N6" s="26"/>
      <c r="O6" s="26"/>
      <c r="P6" s="27"/>
      <c r="Q6" s="13"/>
      <c r="R6" s="24"/>
      <c r="S6" s="28"/>
      <c r="T6" s="13"/>
      <c r="U6" s="13"/>
    </row>
    <row r="7" spans="1:21" x14ac:dyDescent="0.15">
      <c r="A7" s="23">
        <v>117</v>
      </c>
      <c r="B7" s="24" t="s">
        <v>78</v>
      </c>
      <c r="C7" s="25"/>
      <c r="D7" s="64"/>
      <c r="E7" s="13"/>
      <c r="F7" s="26"/>
      <c r="G7" s="24"/>
      <c r="H7" s="24"/>
      <c r="I7" s="24"/>
      <c r="J7" s="24"/>
      <c r="K7" s="27"/>
      <c r="L7" s="13"/>
      <c r="M7" s="24"/>
      <c r="N7" s="26"/>
      <c r="O7" s="26"/>
      <c r="P7" s="27"/>
      <c r="Q7" s="13"/>
      <c r="R7" s="24"/>
      <c r="S7" s="28"/>
      <c r="T7" s="13"/>
      <c r="U7" s="13"/>
    </row>
    <row r="8" spans="1:21" x14ac:dyDescent="0.15">
      <c r="A8" s="23">
        <v>122</v>
      </c>
      <c r="B8" s="24" t="s">
        <v>79</v>
      </c>
      <c r="C8" s="25"/>
      <c r="D8" s="64"/>
      <c r="E8" s="13"/>
      <c r="F8" s="26"/>
      <c r="G8" s="24"/>
      <c r="H8" s="24"/>
      <c r="I8" s="24"/>
      <c r="J8" s="24"/>
      <c r="K8" s="27"/>
      <c r="L8" s="13"/>
      <c r="M8" s="24"/>
      <c r="N8" s="26"/>
      <c r="O8" s="26"/>
      <c r="P8" s="27"/>
      <c r="Q8" s="13"/>
      <c r="R8" s="24"/>
      <c r="S8" s="28"/>
      <c r="T8" s="13"/>
      <c r="U8" s="13"/>
    </row>
    <row r="9" spans="1:21" x14ac:dyDescent="0.15">
      <c r="A9" s="23">
        <v>162</v>
      </c>
      <c r="B9" s="24" t="s">
        <v>18</v>
      </c>
      <c r="C9" s="25"/>
      <c r="D9" s="64"/>
      <c r="E9" s="13"/>
      <c r="F9" s="26"/>
      <c r="G9" s="24"/>
      <c r="H9" s="24"/>
      <c r="I9" s="24"/>
      <c r="J9" s="24"/>
      <c r="K9" s="27"/>
      <c r="L9" s="13"/>
      <c r="M9" s="24"/>
      <c r="N9" s="26"/>
      <c r="O9" s="26"/>
      <c r="P9" s="27"/>
      <c r="Q9" s="13"/>
      <c r="R9" s="24"/>
      <c r="S9" s="28"/>
      <c r="T9" s="13"/>
      <c r="U9" s="13"/>
    </row>
    <row r="10" spans="1:21" x14ac:dyDescent="0.15">
      <c r="A10" s="23">
        <v>164</v>
      </c>
      <c r="B10" s="24" t="s">
        <v>23</v>
      </c>
      <c r="C10" s="25"/>
      <c r="D10" s="64"/>
      <c r="E10" s="13"/>
      <c r="F10" s="26"/>
      <c r="G10" s="24"/>
      <c r="H10" s="24"/>
      <c r="I10" s="24"/>
      <c r="J10" s="24"/>
      <c r="K10" s="27"/>
      <c r="L10" s="13"/>
      <c r="M10" s="24"/>
      <c r="N10" s="26"/>
      <c r="O10" s="26"/>
      <c r="P10" s="27"/>
      <c r="Q10" s="13"/>
      <c r="R10" s="24"/>
      <c r="S10" s="28"/>
      <c r="T10" s="13"/>
      <c r="U10" s="13"/>
    </row>
    <row r="11" spans="1:21" x14ac:dyDescent="0.15">
      <c r="A11" s="23">
        <v>165</v>
      </c>
      <c r="B11" s="24" t="s">
        <v>119</v>
      </c>
      <c r="C11" s="25"/>
      <c r="D11" s="64"/>
      <c r="E11" s="13"/>
      <c r="F11" s="26"/>
      <c r="G11" s="24"/>
      <c r="H11" s="24"/>
      <c r="I11" s="24"/>
      <c r="J11" s="24"/>
      <c r="K11" s="27"/>
      <c r="L11" s="13"/>
      <c r="M11" s="24"/>
      <c r="N11" s="26"/>
      <c r="O11" s="26"/>
      <c r="P11" s="27"/>
      <c r="Q11" s="13"/>
      <c r="R11" s="24"/>
      <c r="S11" s="28"/>
      <c r="T11" s="13"/>
      <c r="U11" s="13"/>
    </row>
    <row r="12" spans="1:21" x14ac:dyDescent="0.15">
      <c r="A12" s="23">
        <v>183</v>
      </c>
      <c r="B12" s="24" t="s">
        <v>120</v>
      </c>
      <c r="C12" s="25"/>
      <c r="D12" s="64"/>
      <c r="E12" s="13"/>
      <c r="F12" s="26"/>
      <c r="G12" s="24"/>
      <c r="H12" s="24"/>
      <c r="I12" s="24"/>
      <c r="J12" s="24"/>
      <c r="K12" s="27"/>
      <c r="L12" s="13"/>
      <c r="M12" s="24"/>
      <c r="N12" s="26"/>
      <c r="O12" s="26"/>
      <c r="P12" s="27"/>
      <c r="Q12" s="13"/>
      <c r="R12" s="24"/>
      <c r="S12" s="28"/>
      <c r="T12" s="13"/>
      <c r="U12" s="13"/>
    </row>
    <row r="13" spans="1:21" x14ac:dyDescent="0.15">
      <c r="A13" s="23">
        <v>231</v>
      </c>
      <c r="B13" s="24" t="s">
        <v>121</v>
      </c>
      <c r="C13" s="25"/>
      <c r="D13" s="64"/>
      <c r="E13" s="13"/>
      <c r="F13" s="26"/>
      <c r="G13" s="26"/>
      <c r="H13" s="26"/>
      <c r="I13" s="26"/>
      <c r="J13" s="26"/>
      <c r="K13" s="27"/>
      <c r="L13" s="13"/>
      <c r="M13" s="24"/>
      <c r="N13" s="26"/>
      <c r="O13" s="26"/>
      <c r="P13" s="27"/>
      <c r="Q13" s="13"/>
      <c r="R13" s="24"/>
      <c r="S13" s="28"/>
      <c r="T13" s="13"/>
      <c r="U13" s="13"/>
    </row>
    <row r="14" spans="1:21" x14ac:dyDescent="0.15">
      <c r="A14" s="23">
        <v>241</v>
      </c>
      <c r="B14" s="24" t="s">
        <v>90</v>
      </c>
      <c r="C14" s="25"/>
      <c r="D14" s="64"/>
      <c r="E14" s="13"/>
      <c r="F14" s="26"/>
      <c r="G14" s="26"/>
      <c r="H14" s="26"/>
      <c r="I14" s="26"/>
      <c r="J14" s="26"/>
      <c r="K14" s="27"/>
      <c r="L14" s="13"/>
      <c r="M14" s="24"/>
      <c r="N14" s="26"/>
      <c r="O14" s="26"/>
      <c r="P14" s="27"/>
      <c r="Q14" s="13"/>
      <c r="R14" s="24"/>
      <c r="S14" s="28"/>
      <c r="T14" s="13"/>
      <c r="U14" s="13"/>
    </row>
    <row r="15" spans="1:21" x14ac:dyDescent="0.15">
      <c r="A15" s="23">
        <v>245</v>
      </c>
      <c r="B15" s="24" t="s">
        <v>91</v>
      </c>
      <c r="C15" s="25"/>
      <c r="D15" s="64"/>
      <c r="E15" s="13"/>
      <c r="F15" s="26"/>
      <c r="G15" s="26"/>
      <c r="H15" s="26"/>
      <c r="I15" s="26"/>
      <c r="J15" s="26"/>
      <c r="K15" s="27"/>
      <c r="L15" s="13"/>
      <c r="M15" s="24"/>
      <c r="N15" s="26"/>
      <c r="O15" s="26"/>
      <c r="P15" s="27"/>
      <c r="Q15" s="13"/>
      <c r="R15" s="24"/>
      <c r="S15" s="28"/>
      <c r="T15" s="13"/>
      <c r="U15" s="13"/>
    </row>
    <row r="16" spans="1:21" x14ac:dyDescent="0.15">
      <c r="A16" s="23">
        <v>254</v>
      </c>
      <c r="B16" s="24" t="s">
        <v>92</v>
      </c>
      <c r="C16" s="25"/>
      <c r="D16" s="64"/>
      <c r="E16" s="13"/>
      <c r="F16" s="26"/>
      <c r="G16" s="26"/>
      <c r="H16" s="26"/>
      <c r="I16" s="26"/>
      <c r="J16" s="26"/>
      <c r="K16" s="27"/>
      <c r="L16" s="13"/>
      <c r="M16" s="24"/>
      <c r="N16" s="26"/>
      <c r="O16" s="26"/>
      <c r="P16" s="27"/>
      <c r="Q16" s="13"/>
      <c r="R16" s="24"/>
      <c r="S16" s="28"/>
      <c r="T16" s="13"/>
      <c r="U16" s="13"/>
    </row>
    <row r="17" spans="1:21" x14ac:dyDescent="0.15">
      <c r="A17" s="23">
        <v>293</v>
      </c>
      <c r="B17" s="24" t="s">
        <v>122</v>
      </c>
      <c r="C17" s="25"/>
      <c r="D17" s="64"/>
      <c r="E17" s="13"/>
      <c r="F17" s="26"/>
      <c r="G17" s="26"/>
      <c r="H17" s="26"/>
      <c r="I17" s="26"/>
      <c r="J17" s="26"/>
      <c r="K17" s="27"/>
      <c r="L17" s="13"/>
      <c r="M17" s="24"/>
      <c r="N17" s="26"/>
      <c r="O17" s="26"/>
      <c r="P17" s="27"/>
      <c r="Q17" s="13"/>
      <c r="R17" s="24"/>
      <c r="S17" s="28"/>
      <c r="T17" s="13"/>
      <c r="U17" s="13"/>
    </row>
    <row r="18" spans="1:21" x14ac:dyDescent="0.15">
      <c r="A18" s="23">
        <v>306</v>
      </c>
      <c r="B18" s="24" t="s">
        <v>123</v>
      </c>
      <c r="C18" s="25"/>
      <c r="D18" s="64"/>
      <c r="E18" s="13"/>
      <c r="F18" s="26"/>
      <c r="G18" s="26"/>
      <c r="H18" s="26"/>
      <c r="I18" s="26"/>
      <c r="J18" s="26"/>
      <c r="K18" s="27"/>
      <c r="L18" s="13"/>
      <c r="M18" s="24"/>
      <c r="N18" s="26"/>
      <c r="O18" s="26"/>
      <c r="P18" s="27"/>
      <c r="Q18" s="13"/>
      <c r="R18" s="24"/>
      <c r="S18" s="28"/>
      <c r="T18" s="13"/>
      <c r="U18" s="13"/>
    </row>
    <row r="19" spans="1:21" x14ac:dyDescent="0.15">
      <c r="A19" s="23">
        <v>319</v>
      </c>
      <c r="B19" s="24" t="s">
        <v>13</v>
      </c>
      <c r="C19" s="25"/>
      <c r="D19" s="64"/>
      <c r="E19" s="13"/>
      <c r="F19" s="26"/>
      <c r="G19" s="26"/>
      <c r="H19" s="26"/>
      <c r="I19" s="26"/>
      <c r="J19" s="26"/>
      <c r="K19" s="27"/>
      <c r="L19" s="13"/>
      <c r="M19" s="24"/>
      <c r="N19" s="26"/>
      <c r="O19" s="26"/>
      <c r="P19" s="27"/>
      <c r="Q19" s="13"/>
      <c r="R19" s="24"/>
      <c r="S19" s="28"/>
      <c r="T19" s="13"/>
      <c r="U19" s="13"/>
    </row>
    <row r="20" spans="1:21" x14ac:dyDescent="0.15">
      <c r="A20" s="23">
        <v>320</v>
      </c>
      <c r="B20" s="24" t="s">
        <v>124</v>
      </c>
      <c r="C20" s="25"/>
      <c r="D20" s="64"/>
      <c r="E20" s="13"/>
      <c r="F20" s="26"/>
      <c r="G20" s="26"/>
      <c r="H20" s="26"/>
      <c r="I20" s="26"/>
      <c r="J20" s="26"/>
      <c r="K20" s="27"/>
      <c r="L20" s="13"/>
      <c r="M20" s="24"/>
      <c r="N20" s="26"/>
      <c r="O20" s="26"/>
      <c r="P20" s="27"/>
      <c r="Q20" s="13"/>
      <c r="R20" s="24"/>
      <c r="S20" s="28"/>
      <c r="T20" s="13"/>
      <c r="U20" s="13"/>
    </row>
    <row r="21" spans="1:21" x14ac:dyDescent="0.15">
      <c r="A21" s="23">
        <v>321</v>
      </c>
      <c r="B21" s="24" t="s">
        <v>125</v>
      </c>
      <c r="C21" s="25"/>
      <c r="D21" s="64"/>
      <c r="E21" s="13"/>
      <c r="F21" s="26"/>
      <c r="G21" s="26"/>
      <c r="H21" s="26"/>
      <c r="I21" s="26"/>
      <c r="J21" s="26"/>
      <c r="K21" s="27"/>
      <c r="L21" s="13"/>
      <c r="M21" s="24"/>
      <c r="N21" s="26"/>
      <c r="O21" s="26"/>
      <c r="P21" s="27"/>
      <c r="Q21" s="13"/>
      <c r="R21" s="24"/>
      <c r="S21" s="28"/>
      <c r="T21" s="13"/>
      <c r="U21" s="13"/>
    </row>
    <row r="22" spans="1:21" x14ac:dyDescent="0.15">
      <c r="A22" s="23">
        <v>322</v>
      </c>
      <c r="B22" s="24" t="s">
        <v>126</v>
      </c>
      <c r="C22" s="25"/>
      <c r="D22" s="64"/>
      <c r="E22" s="13"/>
      <c r="F22" s="26"/>
      <c r="G22" s="26"/>
      <c r="H22" s="26"/>
      <c r="I22" s="26"/>
      <c r="J22" s="26"/>
      <c r="K22" s="27"/>
      <c r="L22" s="13"/>
      <c r="M22" s="24"/>
      <c r="N22" s="26"/>
      <c r="O22" s="26"/>
      <c r="P22" s="27"/>
      <c r="Q22" s="13"/>
      <c r="R22" s="24"/>
      <c r="S22" s="28"/>
      <c r="T22" s="13"/>
      <c r="U22" s="13"/>
    </row>
    <row r="23" spans="1:21" x14ac:dyDescent="0.15">
      <c r="A23" s="23">
        <v>323</v>
      </c>
      <c r="B23" s="24" t="s">
        <v>127</v>
      </c>
      <c r="C23" s="25"/>
      <c r="D23" s="64"/>
      <c r="E23" s="13"/>
      <c r="F23" s="26"/>
      <c r="G23" s="26"/>
      <c r="H23" s="26"/>
      <c r="I23" s="26"/>
      <c r="J23" s="26"/>
      <c r="K23" s="27"/>
      <c r="L23" s="13"/>
      <c r="M23" s="24"/>
      <c r="N23" s="26"/>
      <c r="O23" s="26"/>
      <c r="P23" s="27"/>
      <c r="Q23" s="13"/>
      <c r="R23" s="24"/>
      <c r="S23" s="28"/>
      <c r="T23" s="13"/>
      <c r="U23" s="13"/>
    </row>
    <row r="24" spans="1:21" x14ac:dyDescent="0.15">
      <c r="A24" s="23">
        <v>324</v>
      </c>
      <c r="B24" s="24" t="s">
        <v>128</v>
      </c>
      <c r="C24" s="25"/>
      <c r="D24" s="64"/>
      <c r="E24" s="13"/>
      <c r="F24" s="26"/>
      <c r="G24" s="26"/>
      <c r="H24" s="26"/>
      <c r="I24" s="26"/>
      <c r="J24" s="26"/>
      <c r="K24" s="27"/>
      <c r="L24" s="13"/>
      <c r="M24" s="24"/>
      <c r="N24" s="26"/>
      <c r="O24" s="26"/>
      <c r="P24" s="27"/>
      <c r="Q24" s="13"/>
      <c r="R24" s="24"/>
      <c r="S24" s="28"/>
      <c r="T24" s="13"/>
      <c r="U24" s="13"/>
    </row>
    <row r="25" spans="1:21" x14ac:dyDescent="0.15">
      <c r="A25" s="23">
        <v>346</v>
      </c>
      <c r="B25" s="24" t="s">
        <v>99</v>
      </c>
      <c r="C25" s="25"/>
      <c r="D25" s="64"/>
      <c r="E25" s="13"/>
      <c r="F25" s="29"/>
      <c r="G25" s="29" t="s">
        <v>94</v>
      </c>
      <c r="H25" s="29"/>
      <c r="I25" s="29" t="s">
        <v>95</v>
      </c>
      <c r="J25" s="26"/>
      <c r="K25" s="29"/>
      <c r="L25" s="13"/>
      <c r="M25" s="24"/>
      <c r="N25" s="29" t="s">
        <v>30</v>
      </c>
      <c r="O25" s="29" t="s">
        <v>31</v>
      </c>
      <c r="P25" s="27"/>
      <c r="Q25" s="13"/>
      <c r="R25" s="24"/>
      <c r="S25" s="28"/>
      <c r="T25" s="13"/>
      <c r="U25" s="13"/>
    </row>
    <row r="26" spans="1:21" x14ac:dyDescent="0.15">
      <c r="A26" s="23">
        <v>347</v>
      </c>
      <c r="B26" s="24" t="s">
        <v>129</v>
      </c>
      <c r="C26" s="25"/>
      <c r="D26" s="64"/>
      <c r="E26" s="13"/>
      <c r="F26" s="24" t="s">
        <v>97</v>
      </c>
      <c r="G26" s="65"/>
      <c r="H26" s="26"/>
      <c r="I26" s="65"/>
      <c r="J26" s="26"/>
      <c r="K26" s="67" t="str">
        <f t="shared" ref="K26:K33" si="0">IF(SUM($G26:$J26)&gt;0,ROUND(AVERAGE($G26:$J26)*2,0)/2,"")</f>
        <v/>
      </c>
      <c r="L26" s="13"/>
      <c r="M26" s="24" t="s">
        <v>33</v>
      </c>
      <c r="N26" s="74"/>
      <c r="O26" s="66"/>
      <c r="P26" s="27"/>
      <c r="Q26" s="13"/>
      <c r="R26" s="24"/>
      <c r="S26" s="28"/>
      <c r="T26" s="13"/>
      <c r="U26" s="13"/>
    </row>
    <row r="27" spans="1:21" x14ac:dyDescent="0.15">
      <c r="A27" s="23">
        <v>426</v>
      </c>
      <c r="B27" s="24" t="s">
        <v>130</v>
      </c>
      <c r="C27" s="25"/>
      <c r="D27" s="64"/>
      <c r="E27" s="13"/>
      <c r="F27" s="24" t="s">
        <v>98</v>
      </c>
      <c r="G27" s="65"/>
      <c r="H27" s="26"/>
      <c r="I27" s="65"/>
      <c r="J27" s="26"/>
      <c r="K27" s="67" t="str">
        <f t="shared" si="0"/>
        <v/>
      </c>
      <c r="L27" s="13"/>
      <c r="M27" s="24" t="s">
        <v>35</v>
      </c>
      <c r="N27" s="66"/>
      <c r="O27" s="66"/>
      <c r="P27" s="27"/>
      <c r="Q27" s="13"/>
      <c r="R27" s="24"/>
      <c r="S27" s="28"/>
      <c r="T27" s="13"/>
      <c r="U27" s="13"/>
    </row>
    <row r="28" spans="1:21" x14ac:dyDescent="0.15">
      <c r="A28" s="23">
        <v>431</v>
      </c>
      <c r="B28" s="24" t="s">
        <v>101</v>
      </c>
      <c r="C28" s="25"/>
      <c r="D28" s="64"/>
      <c r="E28" s="13"/>
      <c r="F28" s="24" t="s">
        <v>100</v>
      </c>
      <c r="G28" s="65"/>
      <c r="H28" s="26"/>
      <c r="I28" s="65"/>
      <c r="J28" s="26"/>
      <c r="K28" s="67" t="str">
        <f t="shared" si="0"/>
        <v/>
      </c>
      <c r="L28" s="13"/>
      <c r="M28" s="24" t="s">
        <v>37</v>
      </c>
      <c r="N28" s="66"/>
      <c r="O28" s="66"/>
      <c r="P28" s="27"/>
      <c r="Q28" s="13"/>
      <c r="R28" s="24"/>
      <c r="S28" s="28"/>
      <c r="T28" s="13"/>
      <c r="U28" s="13"/>
    </row>
    <row r="29" spans="1:21" x14ac:dyDescent="0.15">
      <c r="A29" s="23">
        <v>450</v>
      </c>
      <c r="B29" s="24" t="s">
        <v>131</v>
      </c>
      <c r="C29" s="25"/>
      <c r="D29" s="64"/>
      <c r="E29" s="13"/>
      <c r="F29" s="24" t="s">
        <v>102</v>
      </c>
      <c r="G29" s="65"/>
      <c r="H29" s="26"/>
      <c r="I29" s="65"/>
      <c r="J29" s="26"/>
      <c r="K29" s="67" t="str">
        <f t="shared" si="0"/>
        <v/>
      </c>
      <c r="L29" s="13"/>
      <c r="M29" s="24" t="s">
        <v>39</v>
      </c>
      <c r="N29" s="66"/>
      <c r="O29" s="66"/>
      <c r="P29" s="27"/>
      <c r="Q29" s="13"/>
      <c r="R29" s="24"/>
      <c r="S29" s="28"/>
      <c r="T29" s="13"/>
      <c r="U29" s="13"/>
    </row>
    <row r="30" spans="1:21" x14ac:dyDescent="0.15">
      <c r="A30" s="24"/>
      <c r="B30" s="24"/>
      <c r="C30" s="24"/>
      <c r="D30" s="24"/>
      <c r="E30" s="13"/>
      <c r="F30" s="24" t="s">
        <v>103</v>
      </c>
      <c r="G30" s="65"/>
      <c r="H30" s="26"/>
      <c r="I30" s="27"/>
      <c r="J30" s="26"/>
      <c r="K30" s="67" t="str">
        <f t="shared" si="0"/>
        <v/>
      </c>
      <c r="L30" s="13"/>
      <c r="M30" s="24" t="s">
        <v>104</v>
      </c>
      <c r="N30" s="66"/>
      <c r="O30" s="66"/>
      <c r="P30" s="27"/>
      <c r="Q30" s="13"/>
      <c r="R30" s="24"/>
      <c r="S30" s="28"/>
      <c r="T30" s="13"/>
      <c r="U30" s="13"/>
    </row>
    <row r="31" spans="1:21" x14ac:dyDescent="0.15">
      <c r="A31" s="23">
        <v>106</v>
      </c>
      <c r="B31" s="24" t="s">
        <v>105</v>
      </c>
      <c r="C31" s="25" t="s">
        <v>53</v>
      </c>
      <c r="D31" s="64">
        <v>5</v>
      </c>
      <c r="E31" s="13"/>
      <c r="F31" s="24" t="s">
        <v>106</v>
      </c>
      <c r="G31" s="65"/>
      <c r="H31" s="26"/>
      <c r="I31" s="27"/>
      <c r="J31" s="26"/>
      <c r="K31" s="67" t="str">
        <f t="shared" si="0"/>
        <v/>
      </c>
      <c r="L31" s="13"/>
      <c r="M31" s="24" t="s">
        <v>107</v>
      </c>
      <c r="N31" s="66"/>
      <c r="O31" s="66"/>
      <c r="P31" s="27"/>
      <c r="Q31" s="13"/>
      <c r="R31" s="24"/>
      <c r="S31" s="28"/>
      <c r="T31" s="13"/>
      <c r="U31" s="13"/>
    </row>
    <row r="32" spans="1:21" x14ac:dyDescent="0.15">
      <c r="A32" s="23">
        <v>187</v>
      </c>
      <c r="B32" s="24" t="s">
        <v>108</v>
      </c>
      <c r="C32" s="25" t="s">
        <v>53</v>
      </c>
      <c r="D32" s="64"/>
      <c r="E32" s="13"/>
      <c r="F32" s="24" t="s">
        <v>109</v>
      </c>
      <c r="G32" s="65"/>
      <c r="H32" s="26"/>
      <c r="I32" s="27"/>
      <c r="J32" s="27"/>
      <c r="K32" s="67" t="str">
        <f t="shared" si="0"/>
        <v/>
      </c>
      <c r="L32" s="13"/>
      <c r="M32" s="24"/>
      <c r="N32" s="30"/>
      <c r="O32" s="30"/>
      <c r="P32" s="27"/>
      <c r="Q32" s="13"/>
      <c r="R32" s="24"/>
      <c r="S32" s="28"/>
      <c r="T32" s="13"/>
      <c r="U32" s="13"/>
    </row>
    <row r="33" spans="1:21" x14ac:dyDescent="0.15">
      <c r="A33" s="23">
        <v>294</v>
      </c>
      <c r="B33" s="24" t="s">
        <v>132</v>
      </c>
      <c r="C33" s="25" t="s">
        <v>53</v>
      </c>
      <c r="D33" s="64"/>
      <c r="E33" s="13"/>
      <c r="F33" s="24" t="s">
        <v>111</v>
      </c>
      <c r="G33" s="65"/>
      <c r="H33" s="26"/>
      <c r="I33" s="27"/>
      <c r="J33" s="27"/>
      <c r="K33" s="67" t="str">
        <f t="shared" si="0"/>
        <v/>
      </c>
      <c r="L33" s="13"/>
      <c r="M33" s="24" t="s">
        <v>112</v>
      </c>
      <c r="N33" s="66"/>
      <c r="O33" s="66"/>
      <c r="P33" s="27"/>
      <c r="Q33" s="13"/>
      <c r="R33" s="24"/>
      <c r="S33" s="28"/>
      <c r="T33" s="13"/>
      <c r="U33" s="13"/>
    </row>
    <row r="34" spans="1:21" x14ac:dyDescent="0.15">
      <c r="A34" s="23">
        <v>295</v>
      </c>
      <c r="B34" s="24" t="s">
        <v>133</v>
      </c>
      <c r="C34" s="25" t="s">
        <v>53</v>
      </c>
      <c r="D34" s="64"/>
      <c r="E34" s="13"/>
      <c r="F34" s="26"/>
      <c r="G34" s="26"/>
      <c r="H34" s="26"/>
      <c r="I34" s="26"/>
      <c r="J34" s="26"/>
      <c r="K34" s="27"/>
      <c r="L34" s="13"/>
      <c r="M34" s="24"/>
      <c r="N34" s="26"/>
      <c r="O34" s="26"/>
      <c r="P34" s="27"/>
      <c r="Q34" s="13"/>
      <c r="R34" s="24"/>
      <c r="S34" s="28"/>
      <c r="T34" s="13"/>
      <c r="U34" s="13"/>
    </row>
    <row r="35" spans="1:21" x14ac:dyDescent="0.15">
      <c r="A35" s="68"/>
      <c r="B35" s="69"/>
      <c r="C35" s="25" t="s">
        <v>53</v>
      </c>
      <c r="D35" s="64"/>
      <c r="E35" s="13"/>
      <c r="F35" s="26"/>
      <c r="G35" s="26"/>
      <c r="H35" s="26"/>
      <c r="I35" s="26"/>
      <c r="J35" s="26"/>
      <c r="K35" s="27"/>
      <c r="L35" s="13"/>
      <c r="M35" s="24" t="s">
        <v>58</v>
      </c>
      <c r="N35" s="26"/>
      <c r="O35" s="26"/>
      <c r="P35" s="67" t="str">
        <f>IF(SUM(N26:O33)&gt;0,ROUND(AVERAGE(N26:O33)*2,0)/2,"")</f>
        <v/>
      </c>
      <c r="Q35" s="13"/>
      <c r="R35" s="24"/>
      <c r="S35" s="28"/>
      <c r="T35" s="13"/>
      <c r="U35" s="13"/>
    </row>
    <row r="36" spans="1:21" x14ac:dyDescent="0.15">
      <c r="A36" s="68"/>
      <c r="B36" s="69"/>
      <c r="C36" s="25" t="s">
        <v>53</v>
      </c>
      <c r="D36" s="64"/>
      <c r="E36" s="13"/>
      <c r="F36" s="24"/>
      <c r="G36" s="24"/>
      <c r="H36" s="24"/>
      <c r="I36" s="24"/>
      <c r="J36" s="24"/>
      <c r="K36" s="27"/>
      <c r="L36" s="13"/>
      <c r="M36" s="24" t="s">
        <v>60</v>
      </c>
      <c r="N36" s="26"/>
      <c r="O36" s="26"/>
      <c r="P36" s="64"/>
      <c r="Q36" s="13"/>
      <c r="R36" s="24"/>
      <c r="S36" s="28"/>
      <c r="T36" s="13"/>
      <c r="U36" s="13"/>
    </row>
    <row r="37" spans="1:21" x14ac:dyDescent="0.15">
      <c r="A37" s="68"/>
      <c r="B37" s="69"/>
      <c r="C37" s="25" t="s">
        <v>53</v>
      </c>
      <c r="D37" s="64"/>
      <c r="E37" s="13"/>
      <c r="F37" s="24"/>
      <c r="G37" s="24"/>
      <c r="H37" s="24"/>
      <c r="I37" s="24"/>
      <c r="J37" s="24"/>
      <c r="K37" s="27"/>
      <c r="L37" s="13"/>
      <c r="M37" s="24" t="s">
        <v>62</v>
      </c>
      <c r="N37" s="26"/>
      <c r="O37" s="26"/>
      <c r="P37" s="64"/>
      <c r="Q37" s="13"/>
      <c r="R37" s="24" t="s">
        <v>63</v>
      </c>
      <c r="S37" s="64"/>
      <c r="T37" s="13"/>
      <c r="U37" s="13"/>
    </row>
    <row r="38" spans="1:21" x14ac:dyDescent="0.15">
      <c r="A38" s="31" t="s">
        <v>64</v>
      </c>
      <c r="B38" s="31"/>
      <c r="C38" s="48" t="e">
        <f>"(Ø" &amp; TEXT(AVERAGE(D6:D29),"0.00") &amp; ")"</f>
        <v>#DIV/0!</v>
      </c>
      <c r="D38" s="32" t="str">
        <f>IF(SUM(D6:D29)&gt;0,ROUND(AVERAGE(D6:D29)*2,0)/2,"")</f>
        <v/>
      </c>
      <c r="E38" s="13"/>
      <c r="F38" s="31"/>
      <c r="G38" s="31"/>
      <c r="H38" s="31"/>
      <c r="I38" s="31"/>
      <c r="J38" s="31"/>
      <c r="K38" s="32"/>
      <c r="L38" s="13"/>
      <c r="M38" s="31"/>
      <c r="N38" s="33"/>
      <c r="O38" s="33"/>
      <c r="P38" s="32"/>
      <c r="Q38" s="13"/>
      <c r="R38" s="31"/>
      <c r="S38" s="32"/>
      <c r="T38" s="13"/>
      <c r="U38" s="13"/>
    </row>
    <row r="39" spans="1:21" x14ac:dyDescent="0.15">
      <c r="A39" s="31" t="s">
        <v>65</v>
      </c>
      <c r="B39" s="31"/>
      <c r="C39" s="48" t="str">
        <f>"(Ø" &amp; TEXT(AVERAGE(D31:D37),"0.00") &amp; ")"</f>
        <v>(Ø5.00)</v>
      </c>
      <c r="D39" s="32">
        <f>IF(SUM(D31:D37)&gt;0,ROUND(AVERAGE(D31:D37)*2,0)/2,"")</f>
        <v>5</v>
      </c>
      <c r="E39" s="13"/>
      <c r="F39" s="31"/>
      <c r="G39" s="31"/>
      <c r="H39" s="31"/>
      <c r="I39" s="31"/>
      <c r="J39" s="31"/>
      <c r="K39" s="31"/>
      <c r="L39" s="13"/>
      <c r="M39" s="31"/>
      <c r="N39" s="31"/>
      <c r="O39" s="31"/>
      <c r="P39" s="31"/>
      <c r="Q39" s="13"/>
      <c r="R39" s="31"/>
      <c r="S39" s="31"/>
      <c r="T39" s="13"/>
      <c r="U39" s="13"/>
    </row>
    <row r="40" spans="1:21" x14ac:dyDescent="0.15">
      <c r="A40" s="34" t="s">
        <v>114</v>
      </c>
      <c r="B40" s="34"/>
      <c r="C40" s="35"/>
      <c r="D40" s="36" t="e">
        <f>ROUND(D38*0.8+D39*0.2,1)</f>
        <v>#VALUE!</v>
      </c>
      <c r="E40" s="22"/>
      <c r="F40" s="34" t="s">
        <v>115</v>
      </c>
      <c r="G40" s="34"/>
      <c r="H40" s="34"/>
      <c r="I40" s="34"/>
      <c r="J40" s="48" t="e">
        <f>"(Ø" &amp; TEXT(AVERAGE(K26:K33),"0.00") &amp; ")"</f>
        <v>#DIV/0!</v>
      </c>
      <c r="K40" s="36" t="e">
        <f>ROUND(AVERAGE(K26:K33)*2,0)/2</f>
        <v>#DIV/0!</v>
      </c>
      <c r="L40" s="22"/>
      <c r="M40" s="34" t="s">
        <v>67</v>
      </c>
      <c r="N40" s="37"/>
      <c r="O40" s="48" t="e">
        <f>"(Ø" &amp; TEXT(AVERAGE(P35:P37),"0.00") &amp; ")"</f>
        <v>#DIV/0!</v>
      </c>
      <c r="P40" s="36" t="e">
        <f>ROUND(AVERAGE(P35:P37),1)</f>
        <v>#DIV/0!</v>
      </c>
      <c r="Q40" s="22"/>
      <c r="R40" s="34" t="s">
        <v>68</v>
      </c>
      <c r="S40" s="36" t="e">
        <f>ROUND(AVERAGE(S37:S37),1)</f>
        <v>#DIV/0!</v>
      </c>
      <c r="T40" s="22"/>
      <c r="U40" s="22"/>
    </row>
    <row r="41" spans="1:21" x14ac:dyDescent="0.15">
      <c r="A41" s="15"/>
      <c r="B41" s="13"/>
      <c r="C41" s="38"/>
      <c r="D41" s="14"/>
      <c r="E41" s="13"/>
      <c r="F41" s="15"/>
      <c r="G41" s="15"/>
      <c r="H41" s="15"/>
      <c r="I41" s="15"/>
      <c r="J41" s="15"/>
      <c r="K41" s="14"/>
      <c r="L41" s="13"/>
      <c r="M41" s="13"/>
      <c r="N41" s="15"/>
      <c r="O41" s="15"/>
      <c r="P41" s="14"/>
      <c r="Q41" s="13"/>
      <c r="R41" s="13"/>
      <c r="S41" s="16"/>
      <c r="T41" s="13"/>
      <c r="U41" s="13"/>
    </row>
    <row r="42" spans="1:21" ht="23" x14ac:dyDescent="0.15">
      <c r="A42" s="2" t="s">
        <v>70</v>
      </c>
      <c r="B42" s="39"/>
      <c r="C42" s="81" t="e">
        <f>ROUND(D40*0.3+K40*0.1+P40*0.2+S40*0.4,1)</f>
        <v>#VALUE!</v>
      </c>
      <c r="D42" s="81"/>
      <c r="E42" s="40"/>
      <c r="F42" s="80" t="s">
        <v>116</v>
      </c>
      <c r="G42" s="80"/>
      <c r="H42" s="80"/>
      <c r="I42" s="80"/>
      <c r="J42" s="80"/>
      <c r="K42" s="80"/>
      <c r="L42" s="40"/>
      <c r="M42" s="40"/>
      <c r="N42" s="42"/>
      <c r="O42" s="42"/>
      <c r="P42" s="41"/>
      <c r="Q42" s="40"/>
      <c r="R42" s="40"/>
      <c r="S42" s="43"/>
      <c r="T42" s="40"/>
      <c r="U42" s="40"/>
    </row>
    <row r="43" spans="1:21" x14ac:dyDescent="0.15">
      <c r="A43" s="15"/>
      <c r="B43" s="13"/>
      <c r="C43" s="38"/>
      <c r="D43" s="14"/>
      <c r="E43" s="13"/>
      <c r="F43" s="15"/>
      <c r="G43" s="15"/>
      <c r="H43" s="15"/>
      <c r="I43" s="15"/>
      <c r="J43" s="15"/>
      <c r="K43" s="14"/>
      <c r="L43" s="13"/>
      <c r="M43" s="13"/>
      <c r="N43" s="15"/>
      <c r="O43" s="15"/>
      <c r="P43" s="14"/>
      <c r="Q43" s="13"/>
      <c r="R43" s="13"/>
      <c r="S43" s="16"/>
      <c r="T43" s="13"/>
      <c r="U43" s="13"/>
    </row>
    <row r="44" spans="1:21" x14ac:dyDescent="0.15">
      <c r="A44" s="13" t="s">
        <v>117</v>
      </c>
      <c r="B44" s="13"/>
      <c r="C44" s="38"/>
      <c r="D44" s="14"/>
      <c r="E44" s="13"/>
      <c r="F44" s="15"/>
      <c r="G44" s="15"/>
      <c r="H44" s="15"/>
      <c r="I44" s="15"/>
      <c r="J44" s="15"/>
      <c r="K44" s="14"/>
      <c r="L44" s="13"/>
      <c r="M44" s="13"/>
      <c r="N44" s="15"/>
      <c r="O44" s="15"/>
      <c r="P44" s="14"/>
      <c r="Q44" s="13"/>
      <c r="R44" s="13"/>
      <c r="S44" s="44" t="s">
        <v>72</v>
      </c>
      <c r="T44" s="13"/>
      <c r="U44" s="13"/>
    </row>
    <row r="45" spans="1:21" x14ac:dyDescent="0.15">
      <c r="A45" s="15"/>
      <c r="B45" s="13"/>
      <c r="C45" s="38"/>
      <c r="D45" s="14"/>
      <c r="E45" s="13"/>
      <c r="F45" s="15"/>
      <c r="G45" s="15"/>
      <c r="H45" s="15"/>
      <c r="I45" s="15"/>
      <c r="J45" s="15"/>
      <c r="K45" s="14"/>
      <c r="L45" s="13"/>
      <c r="M45" s="13"/>
      <c r="N45" s="15"/>
      <c r="O45" s="15"/>
      <c r="P45" s="14"/>
      <c r="Q45" s="13"/>
      <c r="R45" s="13"/>
      <c r="S45" s="16"/>
      <c r="T45" s="13"/>
      <c r="U45" s="13"/>
    </row>
    <row r="46" spans="1:21" x14ac:dyDescent="0.15">
      <c r="A46" s="15"/>
      <c r="B46" s="13"/>
      <c r="C46" s="38"/>
      <c r="D46" s="14"/>
      <c r="E46" s="13"/>
      <c r="F46" s="15"/>
      <c r="G46" s="15"/>
      <c r="H46" s="15"/>
      <c r="I46" s="15"/>
      <c r="J46" s="15"/>
      <c r="K46" s="14"/>
      <c r="L46" s="13"/>
      <c r="M46" s="13"/>
      <c r="N46" s="15"/>
      <c r="O46" s="15"/>
      <c r="P46" s="14"/>
      <c r="Q46" s="13"/>
      <c r="R46" s="13"/>
      <c r="S46" s="16"/>
      <c r="T46" s="13"/>
      <c r="U46" s="13"/>
    </row>
  </sheetData>
  <sheetProtection sheet="1" objects="1" scenarios="1"/>
  <mergeCells count="4">
    <mergeCell ref="O1:S2"/>
    <mergeCell ref="A3:B3"/>
    <mergeCell ref="C42:D42"/>
    <mergeCell ref="F42:K42"/>
  </mergeCells>
  <pageMargins left="0.7" right="0.7" top="0.78740157499999996" bottom="0.78740157499999996" header="0.3" footer="0.3"/>
  <pageSetup paperSize="9" orientation="portrait" horizontalDpi="0" verticalDpi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44"/>
  <sheetViews>
    <sheetView workbookViewId="0">
      <selection activeCell="H1" sqref="H1"/>
    </sheetView>
  </sheetViews>
  <sheetFormatPr baseColWidth="10" defaultColWidth="11.33203125" defaultRowHeight="12" x14ac:dyDescent="0.15"/>
  <cols>
    <col min="1" max="1" width="5.6640625" style="15" customWidth="1"/>
    <col min="2" max="2" width="30.6640625" style="13" customWidth="1"/>
    <col min="3" max="3" width="2.6640625" style="38" customWidth="1"/>
    <col min="4" max="4" width="5.6640625" style="14" customWidth="1"/>
    <col min="5" max="5" width="2.6640625" style="13" customWidth="1"/>
    <col min="6" max="10" width="7.6640625" style="15" customWidth="1"/>
    <col min="11" max="11" width="5.6640625" style="14" customWidth="1"/>
    <col min="12" max="12" width="2.6640625" style="13" customWidth="1"/>
    <col min="13" max="13" width="7.6640625" style="13" customWidth="1"/>
    <col min="14" max="15" width="7.6640625" style="15" customWidth="1"/>
    <col min="16" max="16" width="5.6640625" style="14" customWidth="1"/>
    <col min="17" max="17" width="2.6640625" style="13" customWidth="1"/>
    <col min="18" max="18" width="7.6640625" style="13" customWidth="1"/>
    <col min="19" max="19" width="5.6640625" style="16" customWidth="1"/>
    <col min="20" max="16384" width="11.33203125" style="13"/>
  </cols>
  <sheetData>
    <row r="1" spans="1:19" s="6" customFormat="1" ht="30" customHeight="1" x14ac:dyDescent="0.2">
      <c r="A1" s="2" t="s">
        <v>0</v>
      </c>
      <c r="B1" s="3"/>
      <c r="C1" s="4"/>
      <c r="D1" s="5"/>
      <c r="E1" s="5"/>
      <c r="F1" s="5"/>
      <c r="H1" s="46" t="s">
        <v>73</v>
      </c>
      <c r="I1" s="7"/>
      <c r="J1" s="7"/>
      <c r="K1" s="8"/>
      <c r="N1" s="45"/>
      <c r="O1" s="82" t="s">
        <v>1</v>
      </c>
      <c r="P1" s="82"/>
      <c r="Q1" s="82"/>
      <c r="R1" s="82"/>
      <c r="S1" s="82"/>
    </row>
    <row r="2" spans="1:19" ht="14" x14ac:dyDescent="0.15">
      <c r="A2" s="1" t="s">
        <v>74</v>
      </c>
      <c r="B2" s="10"/>
      <c r="C2" s="11"/>
      <c r="D2" s="12"/>
      <c r="E2" s="12"/>
      <c r="F2" s="12"/>
      <c r="G2" s="13"/>
      <c r="H2" s="13"/>
      <c r="I2" s="13"/>
      <c r="J2" s="13"/>
      <c r="N2" s="45"/>
      <c r="O2" s="82"/>
      <c r="P2" s="82"/>
      <c r="Q2" s="82"/>
      <c r="R2" s="82"/>
      <c r="S2" s="82"/>
    </row>
    <row r="3" spans="1:19" s="7" customFormat="1" ht="30" customHeight="1" x14ac:dyDescent="0.15">
      <c r="A3" s="83" t="s">
        <v>3</v>
      </c>
      <c r="B3" s="83"/>
      <c r="C3" s="17"/>
      <c r="D3" s="18"/>
      <c r="F3" s="19"/>
      <c r="G3" s="19"/>
      <c r="H3" s="19"/>
      <c r="I3" s="19"/>
      <c r="J3" s="19"/>
      <c r="K3" s="18"/>
      <c r="N3" s="19"/>
      <c r="O3" s="19"/>
      <c r="P3" s="18"/>
      <c r="S3" s="20"/>
    </row>
    <row r="4" spans="1:19" s="21" customFormat="1" ht="14" x14ac:dyDescent="0.15">
      <c r="A4" s="49" t="s">
        <v>75</v>
      </c>
      <c r="B4" s="50"/>
      <c r="C4" s="51"/>
      <c r="D4" s="52"/>
      <c r="F4" s="49" t="s">
        <v>76</v>
      </c>
      <c r="G4" s="50"/>
      <c r="H4" s="50"/>
      <c r="I4" s="50"/>
      <c r="J4" s="50"/>
      <c r="K4" s="52"/>
      <c r="M4" s="49" t="s">
        <v>5</v>
      </c>
      <c r="N4" s="59"/>
      <c r="O4" s="59"/>
      <c r="P4" s="52"/>
      <c r="R4" s="49" t="s">
        <v>6</v>
      </c>
      <c r="S4" s="61"/>
    </row>
    <row r="5" spans="1:19" x14ac:dyDescent="0.15">
      <c r="A5" s="53" t="s">
        <v>7</v>
      </c>
      <c r="B5" s="54" t="s">
        <v>8</v>
      </c>
      <c r="C5" s="55"/>
      <c r="D5" s="56" t="s">
        <v>9</v>
      </c>
      <c r="F5" s="57" t="s">
        <v>8</v>
      </c>
      <c r="G5" s="58"/>
      <c r="H5" s="58"/>
      <c r="I5" s="58"/>
      <c r="J5" s="58"/>
      <c r="K5" s="56" t="s">
        <v>9</v>
      </c>
      <c r="L5" s="22"/>
      <c r="M5" s="57" t="s">
        <v>8</v>
      </c>
      <c r="N5" s="58"/>
      <c r="O5" s="60"/>
      <c r="P5" s="56" t="s">
        <v>9</v>
      </c>
      <c r="R5" s="57" t="s">
        <v>10</v>
      </c>
      <c r="S5" s="56" t="s">
        <v>9</v>
      </c>
    </row>
    <row r="6" spans="1:19" x14ac:dyDescent="0.15">
      <c r="A6" s="23">
        <v>114</v>
      </c>
      <c r="B6" s="24" t="s">
        <v>77</v>
      </c>
      <c r="C6" s="25"/>
      <c r="D6" s="64"/>
      <c r="F6" s="26"/>
      <c r="G6" s="24"/>
      <c r="H6" s="24"/>
      <c r="I6" s="24"/>
      <c r="J6" s="24"/>
      <c r="K6" s="27"/>
      <c r="M6" s="24"/>
      <c r="N6" s="26"/>
      <c r="O6" s="26"/>
      <c r="P6" s="27"/>
      <c r="R6" s="24"/>
      <c r="S6" s="28"/>
    </row>
    <row r="7" spans="1:19" x14ac:dyDescent="0.15">
      <c r="A7" s="23">
        <v>117</v>
      </c>
      <c r="B7" s="24" t="s">
        <v>78</v>
      </c>
      <c r="C7" s="25"/>
      <c r="D7" s="64"/>
      <c r="F7" s="26"/>
      <c r="G7" s="24"/>
      <c r="H7" s="24"/>
      <c r="I7" s="24"/>
      <c r="J7" s="24"/>
      <c r="K7" s="27"/>
      <c r="M7" s="24"/>
      <c r="N7" s="26"/>
      <c r="O7" s="26"/>
      <c r="P7" s="27"/>
      <c r="R7" s="24"/>
      <c r="S7" s="28"/>
    </row>
    <row r="8" spans="1:19" x14ac:dyDescent="0.15">
      <c r="A8" s="23">
        <v>122</v>
      </c>
      <c r="B8" s="24" t="s">
        <v>79</v>
      </c>
      <c r="C8" s="25"/>
      <c r="D8" s="64"/>
      <c r="F8" s="26"/>
      <c r="G8" s="24"/>
      <c r="H8" s="24"/>
      <c r="I8" s="24"/>
      <c r="J8" s="24"/>
      <c r="K8" s="27"/>
      <c r="M8" s="24"/>
      <c r="N8" s="26"/>
      <c r="O8" s="26"/>
      <c r="P8" s="27"/>
      <c r="R8" s="24"/>
      <c r="S8" s="28"/>
    </row>
    <row r="9" spans="1:19" x14ac:dyDescent="0.15">
      <c r="A9" s="23">
        <v>123</v>
      </c>
      <c r="B9" s="24" t="s">
        <v>80</v>
      </c>
      <c r="C9" s="25"/>
      <c r="D9" s="64"/>
      <c r="F9" s="26"/>
      <c r="G9" s="24"/>
      <c r="H9" s="24"/>
      <c r="I9" s="24"/>
      <c r="J9" s="24"/>
      <c r="K9" s="27"/>
      <c r="M9" s="24"/>
      <c r="N9" s="26"/>
      <c r="O9" s="26"/>
      <c r="P9" s="27"/>
      <c r="R9" s="24"/>
      <c r="S9" s="28"/>
    </row>
    <row r="10" spans="1:19" x14ac:dyDescent="0.15">
      <c r="A10" s="23">
        <v>129</v>
      </c>
      <c r="B10" s="24" t="s">
        <v>81</v>
      </c>
      <c r="C10" s="25"/>
      <c r="D10" s="64"/>
      <c r="F10" s="26"/>
      <c r="G10" s="24"/>
      <c r="H10" s="24"/>
      <c r="I10" s="24"/>
      <c r="J10" s="24"/>
      <c r="K10" s="27"/>
      <c r="M10" s="24"/>
      <c r="N10" s="26"/>
      <c r="O10" s="26"/>
      <c r="P10" s="27"/>
      <c r="R10" s="24"/>
      <c r="S10" s="28"/>
    </row>
    <row r="11" spans="1:19" x14ac:dyDescent="0.15">
      <c r="A11" s="23">
        <v>141</v>
      </c>
      <c r="B11" s="24" t="s">
        <v>82</v>
      </c>
      <c r="C11" s="25"/>
      <c r="D11" s="64"/>
      <c r="F11" s="26"/>
      <c r="G11" s="24"/>
      <c r="H11" s="24"/>
      <c r="I11" s="24"/>
      <c r="J11" s="24"/>
      <c r="K11" s="27"/>
      <c r="M11" s="24"/>
      <c r="N11" s="26"/>
      <c r="O11" s="26"/>
      <c r="P11" s="27"/>
      <c r="R11" s="24"/>
      <c r="S11" s="28"/>
    </row>
    <row r="12" spans="1:19" x14ac:dyDescent="0.15">
      <c r="A12" s="23">
        <v>143</v>
      </c>
      <c r="B12" s="24" t="s">
        <v>83</v>
      </c>
      <c r="C12" s="25"/>
      <c r="D12" s="64"/>
      <c r="F12" s="26"/>
      <c r="G12" s="24"/>
      <c r="H12" s="24"/>
      <c r="I12" s="24"/>
      <c r="J12" s="24"/>
      <c r="K12" s="27"/>
      <c r="M12" s="24"/>
      <c r="N12" s="26"/>
      <c r="O12" s="26"/>
      <c r="P12" s="27"/>
      <c r="R12" s="24"/>
      <c r="S12" s="28"/>
    </row>
    <row r="13" spans="1:19" x14ac:dyDescent="0.15">
      <c r="A13" s="23">
        <v>145</v>
      </c>
      <c r="B13" s="24" t="s">
        <v>84</v>
      </c>
      <c r="C13" s="25"/>
      <c r="D13" s="64"/>
      <c r="F13" s="26"/>
      <c r="G13" s="24"/>
      <c r="H13" s="24"/>
      <c r="I13" s="24"/>
      <c r="J13" s="24"/>
      <c r="K13" s="27"/>
      <c r="M13" s="24"/>
      <c r="N13" s="26"/>
      <c r="O13" s="26"/>
      <c r="P13" s="27"/>
      <c r="R13" s="24"/>
      <c r="S13" s="28"/>
    </row>
    <row r="14" spans="1:19" x14ac:dyDescent="0.15">
      <c r="A14" s="23">
        <v>157</v>
      </c>
      <c r="B14" s="24" t="s">
        <v>85</v>
      </c>
      <c r="C14" s="25"/>
      <c r="D14" s="64"/>
      <c r="F14" s="26"/>
      <c r="G14" s="26"/>
      <c r="H14" s="26"/>
      <c r="I14" s="26"/>
      <c r="J14" s="26"/>
      <c r="K14" s="27"/>
      <c r="M14" s="24"/>
      <c r="N14" s="26"/>
      <c r="O14" s="26"/>
      <c r="P14" s="27"/>
      <c r="R14" s="24"/>
      <c r="S14" s="28"/>
    </row>
    <row r="15" spans="1:19" x14ac:dyDescent="0.15">
      <c r="A15" s="23">
        <v>158</v>
      </c>
      <c r="B15" s="24" t="s">
        <v>86</v>
      </c>
      <c r="C15" s="25"/>
      <c r="D15" s="64"/>
      <c r="F15" s="26"/>
      <c r="G15" s="26"/>
      <c r="H15" s="26"/>
      <c r="I15" s="26"/>
      <c r="J15" s="26"/>
      <c r="K15" s="27"/>
      <c r="M15" s="24"/>
      <c r="N15" s="26"/>
      <c r="O15" s="26"/>
      <c r="P15" s="27"/>
      <c r="R15" s="24"/>
      <c r="S15" s="28"/>
    </row>
    <row r="16" spans="1:19" x14ac:dyDescent="0.15">
      <c r="A16" s="23">
        <v>159</v>
      </c>
      <c r="B16" s="24" t="s">
        <v>87</v>
      </c>
      <c r="C16" s="25"/>
      <c r="D16" s="64"/>
      <c r="F16" s="26"/>
      <c r="G16" s="26"/>
      <c r="H16" s="26"/>
      <c r="I16" s="26"/>
      <c r="J16" s="26"/>
      <c r="K16" s="27"/>
      <c r="M16" s="24"/>
      <c r="N16" s="26"/>
      <c r="O16" s="26"/>
      <c r="P16" s="27"/>
      <c r="R16" s="24"/>
      <c r="S16" s="28"/>
    </row>
    <row r="17" spans="1:19" x14ac:dyDescent="0.15">
      <c r="A17" s="23">
        <v>162</v>
      </c>
      <c r="B17" s="24" t="s">
        <v>18</v>
      </c>
      <c r="C17" s="25"/>
      <c r="D17" s="64"/>
      <c r="F17" s="26"/>
      <c r="G17" s="26"/>
      <c r="H17" s="26"/>
      <c r="I17" s="26"/>
      <c r="J17" s="26"/>
      <c r="K17" s="27"/>
      <c r="M17" s="24"/>
      <c r="N17" s="26"/>
      <c r="O17" s="26"/>
      <c r="P17" s="27"/>
      <c r="R17" s="24"/>
      <c r="S17" s="28"/>
    </row>
    <row r="18" spans="1:19" x14ac:dyDescent="0.15">
      <c r="A18" s="23">
        <v>164</v>
      </c>
      <c r="B18" s="24" t="s">
        <v>23</v>
      </c>
      <c r="C18" s="25"/>
      <c r="D18" s="64"/>
      <c r="F18" s="26"/>
      <c r="G18" s="26"/>
      <c r="H18" s="26"/>
      <c r="I18" s="26"/>
      <c r="J18" s="26"/>
      <c r="K18" s="27"/>
      <c r="M18" s="24"/>
      <c r="N18" s="26"/>
      <c r="O18" s="26"/>
      <c r="P18" s="27"/>
      <c r="R18" s="24"/>
      <c r="S18" s="28"/>
    </row>
    <row r="19" spans="1:19" x14ac:dyDescent="0.15">
      <c r="A19" s="23">
        <v>169</v>
      </c>
      <c r="B19" s="24" t="s">
        <v>88</v>
      </c>
      <c r="C19" s="25"/>
      <c r="D19" s="64"/>
      <c r="F19" s="26"/>
      <c r="G19" s="26"/>
      <c r="H19" s="26"/>
      <c r="I19" s="26"/>
      <c r="J19" s="26"/>
      <c r="K19" s="27"/>
      <c r="M19" s="24"/>
      <c r="N19" s="26"/>
      <c r="O19" s="26"/>
      <c r="P19" s="27"/>
      <c r="R19" s="24"/>
      <c r="S19" s="28"/>
    </row>
    <row r="20" spans="1:19" x14ac:dyDescent="0.15">
      <c r="A20" s="23">
        <v>182</v>
      </c>
      <c r="B20" s="24" t="s">
        <v>89</v>
      </c>
      <c r="C20" s="25"/>
      <c r="D20" s="64"/>
      <c r="F20" s="26"/>
      <c r="G20" s="26"/>
      <c r="H20" s="26"/>
      <c r="I20" s="26"/>
      <c r="J20" s="26"/>
      <c r="K20" s="27"/>
      <c r="M20" s="24"/>
      <c r="N20" s="26"/>
      <c r="O20" s="26"/>
      <c r="P20" s="27"/>
      <c r="R20" s="24"/>
      <c r="S20" s="28"/>
    </row>
    <row r="21" spans="1:19" x14ac:dyDescent="0.15">
      <c r="A21" s="23">
        <v>231</v>
      </c>
      <c r="B21" s="24" t="s">
        <v>27</v>
      </c>
      <c r="C21" s="25"/>
      <c r="D21" s="64"/>
      <c r="F21" s="26"/>
      <c r="G21" s="26"/>
      <c r="H21" s="26"/>
      <c r="I21" s="26"/>
      <c r="J21" s="26"/>
      <c r="K21" s="27"/>
      <c r="M21" s="24"/>
      <c r="N21" s="26"/>
      <c r="O21" s="26"/>
      <c r="P21" s="27"/>
      <c r="R21" s="24"/>
      <c r="S21" s="28"/>
    </row>
    <row r="22" spans="1:19" x14ac:dyDescent="0.15">
      <c r="A22" s="23">
        <v>241</v>
      </c>
      <c r="B22" s="24" t="s">
        <v>90</v>
      </c>
      <c r="C22" s="25"/>
      <c r="D22" s="64"/>
      <c r="F22" s="26"/>
      <c r="G22" s="26"/>
      <c r="H22" s="26"/>
      <c r="I22" s="26"/>
      <c r="J22" s="26"/>
      <c r="K22" s="27"/>
      <c r="M22" s="24"/>
      <c r="N22" s="26"/>
      <c r="O22" s="26"/>
      <c r="P22" s="27"/>
      <c r="R22" s="24"/>
      <c r="S22" s="28"/>
    </row>
    <row r="23" spans="1:19" x14ac:dyDescent="0.15">
      <c r="A23" s="23">
        <v>245</v>
      </c>
      <c r="B23" s="24" t="s">
        <v>91</v>
      </c>
      <c r="C23" s="25"/>
      <c r="D23" s="64"/>
      <c r="F23" s="26"/>
      <c r="G23" s="26"/>
      <c r="H23" s="26"/>
      <c r="I23" s="26"/>
      <c r="J23" s="26"/>
      <c r="K23" s="27"/>
      <c r="M23" s="24"/>
      <c r="N23" s="26"/>
      <c r="O23" s="26"/>
      <c r="P23" s="27"/>
      <c r="R23" s="24"/>
      <c r="S23" s="28"/>
    </row>
    <row r="24" spans="1:19" x14ac:dyDescent="0.15">
      <c r="A24" s="23">
        <v>254</v>
      </c>
      <c r="B24" s="24" t="s">
        <v>92</v>
      </c>
      <c r="C24" s="25"/>
      <c r="D24" s="64"/>
      <c r="F24" s="26"/>
      <c r="G24" s="26"/>
      <c r="H24" s="26"/>
      <c r="I24" s="26"/>
      <c r="J24" s="26"/>
      <c r="K24" s="27"/>
      <c r="M24" s="24"/>
      <c r="N24" s="26"/>
      <c r="O24" s="26"/>
      <c r="P24" s="27"/>
      <c r="R24" s="24"/>
      <c r="S24" s="28"/>
    </row>
    <row r="25" spans="1:19" x14ac:dyDescent="0.15">
      <c r="A25" s="23">
        <v>300</v>
      </c>
      <c r="B25" s="24" t="s">
        <v>93</v>
      </c>
      <c r="C25" s="25"/>
      <c r="D25" s="64"/>
      <c r="F25" s="29"/>
      <c r="G25" s="29" t="s">
        <v>94</v>
      </c>
      <c r="H25" s="26"/>
      <c r="I25" s="29" t="s">
        <v>95</v>
      </c>
      <c r="J25" s="26"/>
      <c r="K25" s="29"/>
      <c r="M25" s="24"/>
      <c r="N25" s="29" t="s">
        <v>30</v>
      </c>
      <c r="O25" s="29" t="s">
        <v>31</v>
      </c>
      <c r="P25" s="27"/>
      <c r="R25" s="24"/>
      <c r="S25" s="28"/>
    </row>
    <row r="26" spans="1:19" x14ac:dyDescent="0.15">
      <c r="A26" s="23">
        <v>306</v>
      </c>
      <c r="B26" s="24" t="s">
        <v>96</v>
      </c>
      <c r="C26" s="25"/>
      <c r="D26" s="64"/>
      <c r="F26" s="24" t="s">
        <v>97</v>
      </c>
      <c r="G26" s="65"/>
      <c r="H26" s="26"/>
      <c r="I26" s="65"/>
      <c r="J26" s="26"/>
      <c r="K26" s="67" t="str">
        <f>IF(SUM($G26:$J26)&gt;0,ROUND(AVERAGE($G26:$J26)*2,0)/2,"")</f>
        <v/>
      </c>
      <c r="M26" s="24" t="s">
        <v>33</v>
      </c>
      <c r="N26" s="66"/>
      <c r="O26" s="66"/>
      <c r="P26" s="27"/>
      <c r="R26" s="24"/>
      <c r="S26" s="28"/>
    </row>
    <row r="27" spans="1:19" x14ac:dyDescent="0.15">
      <c r="A27" s="23">
        <v>319</v>
      </c>
      <c r="B27" s="24" t="s">
        <v>13</v>
      </c>
      <c r="C27" s="25"/>
      <c r="D27" s="64"/>
      <c r="F27" s="24" t="s">
        <v>98</v>
      </c>
      <c r="G27" s="65"/>
      <c r="H27" s="26"/>
      <c r="I27" s="65"/>
      <c r="J27" s="26"/>
      <c r="K27" s="67" t="str">
        <f t="shared" ref="K27:K33" si="0">IF(SUM($G27:$J27)&gt;0,ROUND(AVERAGE($G27:$J27)*2,0)/2,"")</f>
        <v/>
      </c>
      <c r="M27" s="24" t="s">
        <v>35</v>
      </c>
      <c r="N27" s="66"/>
      <c r="O27" s="66"/>
      <c r="P27" s="27"/>
      <c r="R27" s="24"/>
      <c r="S27" s="28"/>
    </row>
    <row r="28" spans="1:19" x14ac:dyDescent="0.15">
      <c r="A28" s="23">
        <v>346</v>
      </c>
      <c r="B28" s="24" t="s">
        <v>99</v>
      </c>
      <c r="C28" s="25"/>
      <c r="D28" s="64"/>
      <c r="F28" s="24" t="s">
        <v>100</v>
      </c>
      <c r="G28" s="65"/>
      <c r="H28" s="26"/>
      <c r="I28" s="65"/>
      <c r="J28" s="26"/>
      <c r="K28" s="67" t="str">
        <f t="shared" si="0"/>
        <v/>
      </c>
      <c r="M28" s="24" t="s">
        <v>37</v>
      </c>
      <c r="N28" s="66"/>
      <c r="O28" s="66"/>
      <c r="P28" s="27"/>
      <c r="R28" s="24"/>
      <c r="S28" s="28"/>
    </row>
    <row r="29" spans="1:19" x14ac:dyDescent="0.15">
      <c r="A29" s="23">
        <v>431</v>
      </c>
      <c r="B29" s="24" t="s">
        <v>101</v>
      </c>
      <c r="C29" s="25"/>
      <c r="D29" s="64"/>
      <c r="F29" s="24" t="s">
        <v>102</v>
      </c>
      <c r="G29" s="65"/>
      <c r="H29" s="26"/>
      <c r="I29" s="65"/>
      <c r="J29" s="26"/>
      <c r="K29" s="67" t="str">
        <f t="shared" si="0"/>
        <v/>
      </c>
      <c r="M29" s="24" t="s">
        <v>39</v>
      </c>
      <c r="N29" s="66"/>
      <c r="O29" s="66"/>
      <c r="P29" s="27"/>
      <c r="R29" s="24"/>
      <c r="S29" s="28"/>
    </row>
    <row r="30" spans="1:19" x14ac:dyDescent="0.15">
      <c r="A30" s="24"/>
      <c r="B30" s="24"/>
      <c r="C30" s="24"/>
      <c r="D30" s="24"/>
      <c r="F30" s="24" t="s">
        <v>103</v>
      </c>
      <c r="G30" s="65"/>
      <c r="H30" s="26"/>
      <c r="I30" s="27"/>
      <c r="J30" s="26"/>
      <c r="K30" s="67" t="str">
        <f t="shared" si="0"/>
        <v/>
      </c>
      <c r="M30" s="24" t="s">
        <v>104</v>
      </c>
      <c r="N30" s="66"/>
      <c r="O30" s="66"/>
      <c r="P30" s="27"/>
      <c r="R30" s="24"/>
      <c r="S30" s="28"/>
    </row>
    <row r="31" spans="1:19" x14ac:dyDescent="0.15">
      <c r="A31" s="23">
        <v>106</v>
      </c>
      <c r="B31" s="24" t="s">
        <v>105</v>
      </c>
      <c r="C31" s="25" t="s">
        <v>53</v>
      </c>
      <c r="D31" s="64"/>
      <c r="F31" s="24" t="s">
        <v>106</v>
      </c>
      <c r="G31" s="65"/>
      <c r="H31" s="26"/>
      <c r="I31" s="27"/>
      <c r="J31" s="26"/>
      <c r="K31" s="67" t="str">
        <f t="shared" si="0"/>
        <v/>
      </c>
      <c r="M31" s="24" t="s">
        <v>107</v>
      </c>
      <c r="N31" s="66"/>
      <c r="O31" s="66"/>
      <c r="P31" s="27"/>
      <c r="R31" s="24"/>
      <c r="S31" s="28"/>
    </row>
    <row r="32" spans="1:19" x14ac:dyDescent="0.15">
      <c r="A32" s="23">
        <v>187</v>
      </c>
      <c r="B32" s="24" t="s">
        <v>108</v>
      </c>
      <c r="C32" s="25" t="s">
        <v>53</v>
      </c>
      <c r="D32" s="64"/>
      <c r="F32" s="24" t="s">
        <v>109</v>
      </c>
      <c r="G32" s="65"/>
      <c r="H32" s="26"/>
      <c r="I32" s="27"/>
      <c r="J32" s="27"/>
      <c r="K32" s="67" t="str">
        <f t="shared" si="0"/>
        <v/>
      </c>
      <c r="M32" s="24"/>
      <c r="N32" s="30"/>
      <c r="O32" s="30"/>
      <c r="P32" s="27"/>
      <c r="R32" s="24"/>
      <c r="S32" s="28"/>
    </row>
    <row r="33" spans="1:19" x14ac:dyDescent="0.15">
      <c r="A33" s="23">
        <v>184</v>
      </c>
      <c r="B33" s="24" t="s">
        <v>110</v>
      </c>
      <c r="C33" s="25" t="s">
        <v>53</v>
      </c>
      <c r="D33" s="64"/>
      <c r="F33" s="24" t="s">
        <v>111</v>
      </c>
      <c r="G33" s="65"/>
      <c r="H33" s="26"/>
      <c r="I33" s="27"/>
      <c r="J33" s="27"/>
      <c r="K33" s="67" t="str">
        <f t="shared" si="0"/>
        <v/>
      </c>
      <c r="M33" s="24" t="s">
        <v>112</v>
      </c>
      <c r="N33" s="66"/>
      <c r="O33" s="66"/>
      <c r="P33" s="27"/>
      <c r="R33" s="24"/>
      <c r="S33" s="28"/>
    </row>
    <row r="34" spans="1:19" x14ac:dyDescent="0.15">
      <c r="A34" s="23">
        <v>188</v>
      </c>
      <c r="B34" s="24" t="s">
        <v>113</v>
      </c>
      <c r="C34" s="25" t="s">
        <v>53</v>
      </c>
      <c r="D34" s="64"/>
      <c r="F34" s="26"/>
      <c r="G34" s="26"/>
      <c r="H34" s="26"/>
      <c r="I34" s="26"/>
      <c r="J34" s="26"/>
      <c r="K34" s="27"/>
      <c r="M34" s="24"/>
      <c r="N34" s="26"/>
      <c r="O34" s="26"/>
      <c r="P34" s="27"/>
      <c r="R34" s="24"/>
      <c r="S34" s="28"/>
    </row>
    <row r="35" spans="1:19" x14ac:dyDescent="0.15">
      <c r="A35" s="68"/>
      <c r="B35" s="70"/>
      <c r="C35" s="25" t="s">
        <v>53</v>
      </c>
      <c r="D35" s="64"/>
      <c r="F35" s="26"/>
      <c r="G35" s="26"/>
      <c r="H35" s="26"/>
      <c r="I35" s="26"/>
      <c r="J35" s="26"/>
      <c r="K35" s="27"/>
      <c r="M35" s="24" t="s">
        <v>58</v>
      </c>
      <c r="N35" s="26"/>
      <c r="O35" s="26"/>
      <c r="P35" s="67" t="str">
        <f>IF(SUM(N26:O33)&gt;0,ROUND(AVERAGE(N26:O33)*2,0)/2,"")</f>
        <v/>
      </c>
      <c r="R35" s="24"/>
      <c r="S35" s="28"/>
    </row>
    <row r="36" spans="1:19" x14ac:dyDescent="0.15">
      <c r="A36" s="68"/>
      <c r="B36" s="70"/>
      <c r="C36" s="25" t="s">
        <v>53</v>
      </c>
      <c r="D36" s="64"/>
      <c r="F36" s="24"/>
      <c r="G36" s="24"/>
      <c r="H36" s="26"/>
      <c r="I36" s="24"/>
      <c r="J36" s="24"/>
      <c r="K36" s="27"/>
      <c r="M36" s="24" t="s">
        <v>60</v>
      </c>
      <c r="N36" s="26"/>
      <c r="O36" s="26"/>
      <c r="P36" s="64"/>
      <c r="R36" s="24"/>
      <c r="S36" s="28"/>
    </row>
    <row r="37" spans="1:19" x14ac:dyDescent="0.15">
      <c r="A37" s="68"/>
      <c r="B37" s="70"/>
      <c r="C37" s="25" t="s">
        <v>53</v>
      </c>
      <c r="D37" s="64"/>
      <c r="F37" s="24"/>
      <c r="G37" s="24"/>
      <c r="H37" s="26"/>
      <c r="I37" s="24"/>
      <c r="J37" s="24"/>
      <c r="K37" s="27"/>
      <c r="M37" s="24" t="s">
        <v>62</v>
      </c>
      <c r="N37" s="26"/>
      <c r="O37" s="26"/>
      <c r="P37" s="64"/>
      <c r="R37" s="24" t="s">
        <v>63</v>
      </c>
      <c r="S37" s="64"/>
    </row>
    <row r="38" spans="1:19" x14ac:dyDescent="0.15">
      <c r="A38" s="31" t="s">
        <v>64</v>
      </c>
      <c r="B38" s="31"/>
      <c r="C38" s="48" t="e">
        <f>"(Ø" &amp; TEXT(AVERAGE(D6:D29),"0.00") &amp; ")"</f>
        <v>#DIV/0!</v>
      </c>
      <c r="D38" s="32" t="str">
        <f>IF(SUM(D6:D29)&gt;0,ROUND(AVERAGE(D6:D29)*2,0)/2,"")</f>
        <v/>
      </c>
      <c r="F38" s="31"/>
      <c r="G38" s="31"/>
      <c r="H38" s="31"/>
      <c r="I38" s="31"/>
      <c r="J38" s="31"/>
      <c r="K38" s="32"/>
      <c r="M38" s="31"/>
      <c r="N38" s="33"/>
      <c r="O38" s="33"/>
      <c r="P38" s="32"/>
      <c r="R38" s="31"/>
      <c r="S38" s="32"/>
    </row>
    <row r="39" spans="1:19" x14ac:dyDescent="0.15">
      <c r="A39" s="31" t="s">
        <v>65</v>
      </c>
      <c r="B39" s="31"/>
      <c r="C39" s="48" t="e">
        <f>"(Ø" &amp; TEXT(AVERAGE(D31:D37),"0.00") &amp; ")"</f>
        <v>#DIV/0!</v>
      </c>
      <c r="D39" s="32" t="str">
        <f>IF(SUM(D31:D37)&gt;0,ROUND(AVERAGE(D31:D37)*2,0)/2,"")</f>
        <v/>
      </c>
      <c r="F39" s="31"/>
      <c r="G39" s="31"/>
      <c r="H39" s="31"/>
      <c r="I39" s="31"/>
      <c r="J39" s="31"/>
      <c r="K39" s="31"/>
      <c r="M39" s="31"/>
      <c r="N39" s="31"/>
      <c r="O39" s="31"/>
      <c r="P39" s="31"/>
      <c r="R39" s="31"/>
      <c r="S39" s="31"/>
    </row>
    <row r="40" spans="1:19" s="22" customFormat="1" x14ac:dyDescent="0.15">
      <c r="A40" s="34" t="s">
        <v>114</v>
      </c>
      <c r="B40" s="34"/>
      <c r="C40" s="47"/>
      <c r="D40" s="36" t="e">
        <f>ROUND(D38*0.8+D39*0.2,1)</f>
        <v>#VALUE!</v>
      </c>
      <c r="F40" s="34" t="s">
        <v>115</v>
      </c>
      <c r="G40" s="34"/>
      <c r="H40" s="34"/>
      <c r="I40" s="34"/>
      <c r="J40" s="48" t="e">
        <f>"(Ø" &amp; TEXT(AVERAGE(K26:K33),"0.00") &amp; ")"</f>
        <v>#DIV/0!</v>
      </c>
      <c r="K40" s="36" t="e">
        <f>ROUND(AVERAGE(K26:K33)*2,0)/2</f>
        <v>#DIV/0!</v>
      </c>
      <c r="M40" s="34" t="s">
        <v>67</v>
      </c>
      <c r="N40" s="37"/>
      <c r="O40" s="48" t="e">
        <f>"(Ø" &amp; TEXT(AVERAGE(P35:P37),"0.00") &amp; ")"</f>
        <v>#DIV/0!</v>
      </c>
      <c r="P40" s="36" t="e">
        <f>ROUND(AVERAGE(P35:P37),1)</f>
        <v>#DIV/0!</v>
      </c>
      <c r="R40" s="34" t="s">
        <v>68</v>
      </c>
      <c r="S40" s="36" t="e">
        <f>ROUND(AVERAGE(S37:S37),1)</f>
        <v>#DIV/0!</v>
      </c>
    </row>
    <row r="42" spans="1:19" s="40" customFormat="1" ht="30" customHeight="1" x14ac:dyDescent="0.15">
      <c r="A42" s="2" t="s">
        <v>70</v>
      </c>
      <c r="B42" s="39"/>
      <c r="C42" s="81" t="e">
        <f>ROUND(D40*0.3+K40*0.1+P40*0.2+S40*0.4,1)</f>
        <v>#VALUE!</v>
      </c>
      <c r="D42" s="81"/>
      <c r="F42" s="80" t="s">
        <v>116</v>
      </c>
      <c r="G42" s="80"/>
      <c r="H42" s="80"/>
      <c r="I42" s="80"/>
      <c r="J42" s="80"/>
      <c r="K42" s="80"/>
      <c r="N42" s="42"/>
      <c r="O42" s="42"/>
      <c r="P42" s="41"/>
      <c r="S42" s="43"/>
    </row>
    <row r="44" spans="1:19" x14ac:dyDescent="0.15">
      <c r="A44" s="13" t="s">
        <v>117</v>
      </c>
      <c r="S44" s="44" t="s">
        <v>72</v>
      </c>
    </row>
  </sheetData>
  <sheetProtection sheet="1" objects="1" scenarios="1"/>
  <mergeCells count="4">
    <mergeCell ref="O1:S2"/>
    <mergeCell ref="C42:D42"/>
    <mergeCell ref="F42:K42"/>
    <mergeCell ref="A3:B3"/>
  </mergeCells>
  <phoneticPr fontId="0" type="noConversion"/>
  <printOptions horizontalCentered="1" verticalCentered="1"/>
  <pageMargins left="0.19685039370078741" right="0.19685039370078741" top="0.39370078740157483" bottom="0.19685039370078741" header="0.11811023622047245" footer="0.11811023622047245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44"/>
  <sheetViews>
    <sheetView topLeftCell="A12" workbookViewId="0">
      <selection activeCell="F47" sqref="F47"/>
    </sheetView>
  </sheetViews>
  <sheetFormatPr baseColWidth="10" defaultColWidth="11.33203125" defaultRowHeight="12" x14ac:dyDescent="0.15"/>
  <cols>
    <col min="1" max="1" width="5.6640625" style="15" customWidth="1"/>
    <col min="2" max="2" width="30.6640625" style="13" customWidth="1"/>
    <col min="3" max="3" width="2.6640625" style="38" customWidth="1"/>
    <col min="4" max="4" width="5.6640625" style="14" customWidth="1"/>
    <col min="5" max="5" width="2.6640625" style="13" customWidth="1"/>
    <col min="6" max="6" width="7.6640625" style="13" customWidth="1"/>
    <col min="7" max="7" width="7.6640625" style="16" customWidth="1"/>
    <col min="8" max="8" width="6.6640625" style="13" customWidth="1"/>
    <col min="9" max="10" width="7.6640625" style="13" customWidth="1"/>
    <col min="11" max="11" width="5.6640625" style="13" customWidth="1"/>
    <col min="12" max="12" width="2.6640625" style="13" customWidth="1"/>
    <col min="13" max="13" width="6.6640625" style="13" customWidth="1"/>
    <col min="14" max="15" width="7.6640625" style="13" customWidth="1"/>
    <col min="16" max="16" width="5.6640625" style="13" customWidth="1"/>
    <col min="17" max="17" width="2.6640625" style="13" customWidth="1"/>
    <col min="18" max="18" width="7.6640625" style="13" customWidth="1"/>
    <col min="19" max="19" width="5.6640625" style="13" customWidth="1"/>
    <col min="20" max="16384" width="11.33203125" style="13"/>
  </cols>
  <sheetData>
    <row r="1" spans="1:19" s="6" customFormat="1" ht="30" customHeight="1" x14ac:dyDescent="0.2">
      <c r="A1" s="2" t="s">
        <v>0</v>
      </c>
      <c r="B1" s="3"/>
      <c r="C1" s="4"/>
      <c r="D1" s="5"/>
      <c r="E1" s="5"/>
      <c r="F1" s="2"/>
      <c r="G1" s="7"/>
      <c r="H1" s="46" t="s">
        <v>73</v>
      </c>
      <c r="O1" s="82" t="s">
        <v>1</v>
      </c>
      <c r="P1" s="82"/>
      <c r="Q1" s="82"/>
      <c r="R1" s="82"/>
      <c r="S1" s="82"/>
    </row>
    <row r="2" spans="1:19" ht="14" x14ac:dyDescent="0.15">
      <c r="A2" s="1" t="s">
        <v>135</v>
      </c>
      <c r="B2" s="10"/>
      <c r="C2" s="11"/>
      <c r="D2" s="12"/>
      <c r="E2" s="12"/>
      <c r="F2" s="1"/>
      <c r="O2" s="82"/>
      <c r="P2" s="82"/>
      <c r="Q2" s="82"/>
      <c r="R2" s="82"/>
      <c r="S2" s="82"/>
    </row>
    <row r="3" spans="1:19" s="7" customFormat="1" ht="30" customHeight="1" x14ac:dyDescent="0.15">
      <c r="A3" s="83" t="s">
        <v>3</v>
      </c>
      <c r="B3" s="83"/>
      <c r="C3" s="17"/>
      <c r="D3" s="18"/>
      <c r="G3" s="20"/>
    </row>
    <row r="4" spans="1:19" s="21" customFormat="1" ht="14" x14ac:dyDescent="0.15">
      <c r="A4" s="49" t="s">
        <v>75</v>
      </c>
      <c r="B4" s="50"/>
      <c r="C4" s="51"/>
      <c r="D4" s="52"/>
      <c r="F4" s="62" t="s">
        <v>6</v>
      </c>
      <c r="G4" s="63"/>
    </row>
    <row r="5" spans="1:19" x14ac:dyDescent="0.15">
      <c r="A5" s="53" t="s">
        <v>7</v>
      </c>
      <c r="B5" s="54" t="s">
        <v>8</v>
      </c>
      <c r="C5" s="55"/>
      <c r="D5" s="56" t="s">
        <v>9</v>
      </c>
      <c r="F5" s="57" t="s">
        <v>10</v>
      </c>
      <c r="G5" s="56" t="s">
        <v>9</v>
      </c>
    </row>
    <row r="6" spans="1:19" x14ac:dyDescent="0.15">
      <c r="A6" s="23">
        <v>114</v>
      </c>
      <c r="B6" s="24" t="s">
        <v>77</v>
      </c>
      <c r="C6" s="25"/>
      <c r="D6" s="64"/>
      <c r="F6" s="24"/>
      <c r="G6" s="28"/>
    </row>
    <row r="7" spans="1:19" x14ac:dyDescent="0.15">
      <c r="A7" s="23">
        <v>117</v>
      </c>
      <c r="B7" s="24" t="s">
        <v>78</v>
      </c>
      <c r="C7" s="25"/>
      <c r="D7" s="64"/>
      <c r="F7" s="24"/>
      <c r="G7" s="28"/>
    </row>
    <row r="8" spans="1:19" x14ac:dyDescent="0.15">
      <c r="A8" s="23">
        <v>122</v>
      </c>
      <c r="B8" s="24" t="s">
        <v>79</v>
      </c>
      <c r="C8" s="25"/>
      <c r="D8" s="64"/>
      <c r="F8" s="24"/>
      <c r="G8" s="28"/>
    </row>
    <row r="9" spans="1:19" x14ac:dyDescent="0.15">
      <c r="A9" s="23">
        <v>123</v>
      </c>
      <c r="B9" s="24" t="s">
        <v>80</v>
      </c>
      <c r="C9" s="25"/>
      <c r="D9" s="64"/>
      <c r="F9" s="24"/>
      <c r="G9" s="28"/>
    </row>
    <row r="10" spans="1:19" x14ac:dyDescent="0.15">
      <c r="A10" s="23">
        <v>129</v>
      </c>
      <c r="B10" s="24" t="s">
        <v>81</v>
      </c>
      <c r="C10" s="25"/>
      <c r="D10" s="64"/>
      <c r="F10" s="24"/>
      <c r="G10" s="28"/>
    </row>
    <row r="11" spans="1:19" x14ac:dyDescent="0.15">
      <c r="A11" s="23">
        <v>141</v>
      </c>
      <c r="B11" s="24" t="s">
        <v>82</v>
      </c>
      <c r="C11" s="25"/>
      <c r="D11" s="64"/>
      <c r="F11" s="24"/>
      <c r="G11" s="28"/>
    </row>
    <row r="12" spans="1:19" x14ac:dyDescent="0.15">
      <c r="A12" s="23">
        <v>143</v>
      </c>
      <c r="B12" s="24" t="s">
        <v>83</v>
      </c>
      <c r="C12" s="25"/>
      <c r="D12" s="64"/>
      <c r="F12" s="24"/>
      <c r="G12" s="28"/>
    </row>
    <row r="13" spans="1:19" x14ac:dyDescent="0.15">
      <c r="A13" s="23">
        <v>145</v>
      </c>
      <c r="B13" s="24" t="s">
        <v>84</v>
      </c>
      <c r="C13" s="25"/>
      <c r="D13" s="64"/>
      <c r="F13" s="24"/>
      <c r="G13" s="28"/>
    </row>
    <row r="14" spans="1:19" x14ac:dyDescent="0.15">
      <c r="A14" s="23">
        <v>157</v>
      </c>
      <c r="B14" s="24" t="s">
        <v>85</v>
      </c>
      <c r="C14" s="25"/>
      <c r="D14" s="64"/>
      <c r="F14" s="24"/>
      <c r="G14" s="28"/>
    </row>
    <row r="15" spans="1:19" x14ac:dyDescent="0.15">
      <c r="A15" s="23">
        <v>158</v>
      </c>
      <c r="B15" s="24" t="s">
        <v>86</v>
      </c>
      <c r="C15" s="25"/>
      <c r="D15" s="64"/>
      <c r="F15" s="24"/>
      <c r="G15" s="28"/>
    </row>
    <row r="16" spans="1:19" x14ac:dyDescent="0.15">
      <c r="A16" s="23">
        <v>159</v>
      </c>
      <c r="B16" s="24" t="s">
        <v>87</v>
      </c>
      <c r="C16" s="25"/>
      <c r="D16" s="64"/>
      <c r="F16" s="24"/>
      <c r="G16" s="28"/>
    </row>
    <row r="17" spans="1:7" x14ac:dyDescent="0.15">
      <c r="A17" s="23">
        <v>162</v>
      </c>
      <c r="B17" s="24" t="s">
        <v>18</v>
      </c>
      <c r="C17" s="25"/>
      <c r="D17" s="64"/>
      <c r="F17" s="24"/>
      <c r="G17" s="28"/>
    </row>
    <row r="18" spans="1:7" x14ac:dyDescent="0.15">
      <c r="A18" s="23">
        <v>164</v>
      </c>
      <c r="B18" s="24" t="s">
        <v>23</v>
      </c>
      <c r="C18" s="25"/>
      <c r="D18" s="64"/>
      <c r="F18" s="24"/>
      <c r="G18" s="28"/>
    </row>
    <row r="19" spans="1:7" x14ac:dyDescent="0.15">
      <c r="A19" s="23">
        <v>169</v>
      </c>
      <c r="B19" s="24" t="s">
        <v>88</v>
      </c>
      <c r="C19" s="25"/>
      <c r="D19" s="64"/>
      <c r="F19" s="24"/>
      <c r="G19" s="28"/>
    </row>
    <row r="20" spans="1:7" x14ac:dyDescent="0.15">
      <c r="A20" s="23">
        <v>182</v>
      </c>
      <c r="B20" s="24" t="s">
        <v>89</v>
      </c>
      <c r="C20" s="25"/>
      <c r="D20" s="64"/>
      <c r="F20" s="24"/>
      <c r="G20" s="28"/>
    </row>
    <row r="21" spans="1:7" x14ac:dyDescent="0.15">
      <c r="A21" s="23">
        <v>231</v>
      </c>
      <c r="B21" s="24" t="s">
        <v>27</v>
      </c>
      <c r="C21" s="25"/>
      <c r="D21" s="64"/>
      <c r="F21" s="24"/>
      <c r="G21" s="28"/>
    </row>
    <row r="22" spans="1:7" x14ac:dyDescent="0.15">
      <c r="A22" s="23">
        <v>241</v>
      </c>
      <c r="B22" s="24" t="s">
        <v>90</v>
      </c>
      <c r="C22" s="25"/>
      <c r="D22" s="64"/>
      <c r="F22" s="24"/>
      <c r="G22" s="28"/>
    </row>
    <row r="23" spans="1:7" x14ac:dyDescent="0.15">
      <c r="A23" s="23">
        <v>245</v>
      </c>
      <c r="B23" s="24" t="s">
        <v>91</v>
      </c>
      <c r="C23" s="25"/>
      <c r="D23" s="64"/>
      <c r="F23" s="24"/>
      <c r="G23" s="28"/>
    </row>
    <row r="24" spans="1:7" x14ac:dyDescent="0.15">
      <c r="A24" s="23">
        <v>254</v>
      </c>
      <c r="B24" s="24" t="s">
        <v>92</v>
      </c>
      <c r="C24" s="25"/>
      <c r="D24" s="64"/>
      <c r="F24" s="24"/>
      <c r="G24" s="28"/>
    </row>
    <row r="25" spans="1:7" x14ac:dyDescent="0.15">
      <c r="A25" s="23">
        <v>300</v>
      </c>
      <c r="B25" s="24" t="s">
        <v>93</v>
      </c>
      <c r="C25" s="25"/>
      <c r="D25" s="64"/>
      <c r="F25" s="24"/>
      <c r="G25" s="28"/>
    </row>
    <row r="26" spans="1:7" x14ac:dyDescent="0.15">
      <c r="A26" s="23">
        <v>306</v>
      </c>
      <c r="B26" s="24" t="s">
        <v>96</v>
      </c>
      <c r="C26" s="25"/>
      <c r="D26" s="64"/>
      <c r="F26" s="24"/>
      <c r="G26" s="28"/>
    </row>
    <row r="27" spans="1:7" x14ac:dyDescent="0.15">
      <c r="A27" s="23">
        <v>319</v>
      </c>
      <c r="B27" s="24" t="s">
        <v>13</v>
      </c>
      <c r="C27" s="25"/>
      <c r="D27" s="64"/>
      <c r="F27" s="24"/>
      <c r="G27" s="28"/>
    </row>
    <row r="28" spans="1:7" x14ac:dyDescent="0.15">
      <c r="A28" s="23">
        <v>346</v>
      </c>
      <c r="B28" s="24" t="s">
        <v>99</v>
      </c>
      <c r="C28" s="25"/>
      <c r="D28" s="64"/>
      <c r="F28" s="24"/>
      <c r="G28" s="28"/>
    </row>
    <row r="29" spans="1:7" x14ac:dyDescent="0.15">
      <c r="A29" s="23">
        <v>431</v>
      </c>
      <c r="B29" s="24" t="s">
        <v>101</v>
      </c>
      <c r="C29" s="25"/>
      <c r="D29" s="64"/>
      <c r="F29" s="24"/>
      <c r="G29" s="28"/>
    </row>
    <row r="30" spans="1:7" x14ac:dyDescent="0.15">
      <c r="A30" s="24"/>
      <c r="B30" s="24"/>
      <c r="C30" s="24"/>
      <c r="D30" s="24"/>
      <c r="F30" s="24"/>
      <c r="G30" s="28"/>
    </row>
    <row r="31" spans="1:7" x14ac:dyDescent="0.15">
      <c r="A31" s="23">
        <v>106</v>
      </c>
      <c r="B31" s="24" t="s">
        <v>105</v>
      </c>
      <c r="C31" s="25" t="s">
        <v>53</v>
      </c>
      <c r="D31" s="64"/>
      <c r="F31" s="24"/>
      <c r="G31" s="28"/>
    </row>
    <row r="32" spans="1:7" x14ac:dyDescent="0.15">
      <c r="A32" s="23">
        <v>187</v>
      </c>
      <c r="B32" s="24" t="s">
        <v>108</v>
      </c>
      <c r="C32" s="25" t="s">
        <v>53</v>
      </c>
      <c r="D32" s="64"/>
      <c r="F32" s="24"/>
      <c r="G32" s="28"/>
    </row>
    <row r="33" spans="1:19" x14ac:dyDescent="0.15">
      <c r="A33" s="23">
        <v>184</v>
      </c>
      <c r="B33" s="24" t="s">
        <v>110</v>
      </c>
      <c r="C33" s="25" t="s">
        <v>53</v>
      </c>
      <c r="D33" s="64"/>
      <c r="F33" s="24"/>
      <c r="G33" s="28"/>
    </row>
    <row r="34" spans="1:19" x14ac:dyDescent="0.15">
      <c r="A34" s="23">
        <v>188</v>
      </c>
      <c r="B34" s="24" t="s">
        <v>113</v>
      </c>
      <c r="C34" s="25" t="s">
        <v>53</v>
      </c>
      <c r="D34" s="64"/>
      <c r="F34" s="24"/>
      <c r="G34" s="28"/>
    </row>
    <row r="35" spans="1:19" x14ac:dyDescent="0.15">
      <c r="A35" s="68"/>
      <c r="B35" s="70"/>
      <c r="C35" s="25" t="s">
        <v>53</v>
      </c>
      <c r="D35" s="64"/>
      <c r="F35" s="24"/>
      <c r="G35" s="28"/>
    </row>
    <row r="36" spans="1:19" x14ac:dyDescent="0.15">
      <c r="A36" s="68"/>
      <c r="B36" s="70"/>
      <c r="C36" s="25" t="s">
        <v>53</v>
      </c>
      <c r="D36" s="64"/>
      <c r="F36" s="24"/>
      <c r="G36" s="28"/>
    </row>
    <row r="37" spans="1:19" x14ac:dyDescent="0.15">
      <c r="A37" s="68"/>
      <c r="B37" s="70"/>
      <c r="C37" s="25" t="s">
        <v>53</v>
      </c>
      <c r="D37" s="64"/>
      <c r="F37" s="24" t="s">
        <v>63</v>
      </c>
      <c r="G37" s="64"/>
    </row>
    <row r="38" spans="1:19" x14ac:dyDescent="0.15">
      <c r="A38" s="31" t="s">
        <v>64</v>
      </c>
      <c r="B38" s="31"/>
      <c r="C38" s="48" t="e">
        <f>"(Ø" &amp; TEXT(AVERAGE(D6:D29),"0.00") &amp; ")"</f>
        <v>#DIV/0!</v>
      </c>
      <c r="D38" s="32" t="str">
        <f>IF(SUM(D6:D29)&gt;0,ROUND(AVERAGE(D6:D29)*2,0)/2,"")</f>
        <v/>
      </c>
      <c r="F38" s="31"/>
      <c r="G38" s="32"/>
    </row>
    <row r="39" spans="1:19" x14ac:dyDescent="0.15">
      <c r="A39" s="31" t="s">
        <v>65</v>
      </c>
      <c r="B39" s="31"/>
      <c r="C39" s="48" t="e">
        <f>"(Ø" &amp; TEXT(AVERAGE(D31:D37),"0.00") &amp; ")"</f>
        <v>#DIV/0!</v>
      </c>
      <c r="D39" s="32" t="str">
        <f>IF(SUM(D31:D37)&gt;0,ROUND(AVERAGE(D31:D37)*2,0)/2,"")</f>
        <v/>
      </c>
      <c r="F39" s="31"/>
      <c r="G39" s="31"/>
    </row>
    <row r="40" spans="1:19" s="22" customFormat="1" x14ac:dyDescent="0.15">
      <c r="A40" s="34" t="s">
        <v>114</v>
      </c>
      <c r="B40" s="34"/>
      <c r="C40" s="35"/>
      <c r="D40" s="36" t="e">
        <f>ROUND(D38*0.8+D39*0.2,1)</f>
        <v>#VALUE!</v>
      </c>
      <c r="F40" s="34" t="s">
        <v>68</v>
      </c>
      <c r="G40" s="36" t="e">
        <f>ROUND(AVERAGE(G37:G37),1)</f>
        <v>#DIV/0!</v>
      </c>
    </row>
    <row r="42" spans="1:19" s="40" customFormat="1" ht="30" customHeight="1" x14ac:dyDescent="0.15">
      <c r="A42" s="2" t="s">
        <v>70</v>
      </c>
      <c r="B42" s="39"/>
      <c r="C42" s="81" t="e">
        <f>ROUND(D40*0.4286+G40*0.5714,1)</f>
        <v>#VALUE!</v>
      </c>
      <c r="D42" s="81"/>
      <c r="F42" s="80" t="s">
        <v>134</v>
      </c>
      <c r="G42" s="80"/>
      <c r="H42" s="80"/>
      <c r="I42" s="80"/>
      <c r="J42" s="80"/>
      <c r="K42" s="80"/>
    </row>
    <row r="44" spans="1:19" x14ac:dyDescent="0.15">
      <c r="A44" s="13" t="s">
        <v>117</v>
      </c>
      <c r="S44" s="44" t="s">
        <v>72</v>
      </c>
    </row>
  </sheetData>
  <sheetProtection sheet="1" objects="1" scenarios="1"/>
  <mergeCells count="4">
    <mergeCell ref="C42:D42"/>
    <mergeCell ref="O1:S2"/>
    <mergeCell ref="F42:K42"/>
    <mergeCell ref="A3:B3"/>
  </mergeCells>
  <phoneticPr fontId="0" type="noConversion"/>
  <printOptions horizontalCentered="1" verticalCentered="1"/>
  <pageMargins left="0.19685039370078741" right="0.19685039370078741" top="0.39370078740157483" bottom="0.19685039370078741" header="0.11811023622047245" footer="0.11811023622047245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6B0A5-35D8-4B6C-8CE4-19D0BD9843F2}">
  <dimension ref="A1:S34"/>
  <sheetViews>
    <sheetView workbookViewId="0">
      <selection activeCell="V15" sqref="V15"/>
    </sheetView>
  </sheetViews>
  <sheetFormatPr baseColWidth="10" defaultColWidth="11.33203125" defaultRowHeight="12" x14ac:dyDescent="0.15"/>
  <cols>
    <col min="1" max="1" width="5.6640625" style="15" customWidth="1"/>
    <col min="2" max="2" width="30.6640625" style="13" customWidth="1"/>
    <col min="3" max="3" width="2.6640625" style="38" customWidth="1"/>
    <col min="4" max="4" width="5.6640625" style="14" customWidth="1"/>
    <col min="5" max="5" width="2.6640625" style="13" customWidth="1"/>
    <col min="6" max="10" width="7.6640625" style="15" customWidth="1"/>
    <col min="11" max="11" width="5.6640625" style="14" customWidth="1"/>
    <col min="12" max="12" width="2.6640625" style="13" customWidth="1"/>
    <col min="13" max="13" width="7.6640625" style="13" customWidth="1"/>
    <col min="14" max="15" width="7.6640625" style="15" customWidth="1"/>
    <col min="16" max="16" width="5.6640625" style="14" customWidth="1"/>
    <col min="17" max="17" width="2.6640625" style="13" customWidth="1"/>
    <col min="18" max="18" width="7.6640625" style="13" customWidth="1"/>
    <col min="19" max="19" width="5.6640625" style="16" customWidth="1"/>
    <col min="20" max="16384" width="11.33203125" style="13"/>
  </cols>
  <sheetData>
    <row r="1" spans="1:19" s="6" customFormat="1" ht="30" customHeight="1" x14ac:dyDescent="0.2">
      <c r="A1" s="2" t="s">
        <v>0</v>
      </c>
      <c r="B1" s="3"/>
      <c r="C1" s="4"/>
      <c r="D1" s="5"/>
      <c r="E1" s="5"/>
      <c r="F1" s="5"/>
      <c r="H1" s="46" t="s">
        <v>136</v>
      </c>
      <c r="I1" s="7"/>
      <c r="J1" s="7"/>
      <c r="K1" s="8"/>
      <c r="N1" s="45"/>
      <c r="O1" s="82" t="s">
        <v>1</v>
      </c>
      <c r="P1" s="82"/>
      <c r="Q1" s="82"/>
      <c r="R1" s="82"/>
      <c r="S1" s="82"/>
    </row>
    <row r="2" spans="1:19" ht="14" x14ac:dyDescent="0.15">
      <c r="A2" s="1" t="s">
        <v>137</v>
      </c>
      <c r="B2" s="10"/>
      <c r="C2" s="11"/>
      <c r="D2" s="12"/>
      <c r="E2" s="12"/>
      <c r="F2" s="12"/>
      <c r="G2" s="13"/>
      <c r="H2" s="13"/>
      <c r="I2" s="13"/>
      <c r="J2" s="13"/>
      <c r="N2" s="45"/>
      <c r="O2" s="82"/>
      <c r="P2" s="82"/>
      <c r="Q2" s="82"/>
      <c r="R2" s="82"/>
      <c r="S2" s="82"/>
    </row>
    <row r="3" spans="1:19" s="7" customFormat="1" ht="30" customHeight="1" x14ac:dyDescent="0.15">
      <c r="A3" s="83" t="s">
        <v>3</v>
      </c>
      <c r="B3" s="83"/>
      <c r="C3" s="17"/>
      <c r="D3" s="18"/>
      <c r="F3" s="19"/>
      <c r="G3" s="19"/>
      <c r="H3" s="19"/>
      <c r="I3" s="19"/>
      <c r="J3" s="19"/>
      <c r="K3" s="18"/>
      <c r="N3" s="19"/>
      <c r="O3" s="19"/>
      <c r="P3" s="18"/>
      <c r="S3" s="20"/>
    </row>
    <row r="4" spans="1:19" s="21" customFormat="1" ht="14" x14ac:dyDescent="0.15">
      <c r="A4" s="49" t="s">
        <v>75</v>
      </c>
      <c r="B4" s="50"/>
      <c r="C4" s="51"/>
      <c r="D4" s="52"/>
      <c r="F4" s="49" t="s">
        <v>76</v>
      </c>
      <c r="G4" s="50"/>
      <c r="H4" s="50"/>
      <c r="I4" s="50"/>
      <c r="J4" s="50"/>
      <c r="K4" s="52"/>
      <c r="M4" s="49" t="s">
        <v>5</v>
      </c>
      <c r="N4" s="59"/>
      <c r="O4" s="59"/>
      <c r="P4" s="52"/>
      <c r="R4" s="49" t="s">
        <v>138</v>
      </c>
      <c r="S4" s="61"/>
    </row>
    <row r="5" spans="1:19" x14ac:dyDescent="0.15">
      <c r="A5" s="53" t="s">
        <v>7</v>
      </c>
      <c r="B5" s="54" t="s">
        <v>8</v>
      </c>
      <c r="C5" s="55"/>
      <c r="D5" s="56" t="s">
        <v>9</v>
      </c>
      <c r="F5" s="57" t="s">
        <v>8</v>
      </c>
      <c r="G5" s="58"/>
      <c r="H5" s="58"/>
      <c r="I5" s="58"/>
      <c r="J5" s="58"/>
      <c r="K5" s="56" t="s">
        <v>9</v>
      </c>
      <c r="L5" s="22"/>
      <c r="M5" s="57" t="s">
        <v>8</v>
      </c>
      <c r="N5" s="58"/>
      <c r="O5" s="60"/>
      <c r="P5" s="56" t="s">
        <v>9</v>
      </c>
      <c r="R5" s="57" t="s">
        <v>10</v>
      </c>
      <c r="S5" s="56" t="s">
        <v>9</v>
      </c>
    </row>
    <row r="6" spans="1:19" x14ac:dyDescent="0.15">
      <c r="A6" s="23">
        <v>117</v>
      </c>
      <c r="B6" s="24" t="s">
        <v>78</v>
      </c>
      <c r="C6" s="25"/>
      <c r="D6" s="64"/>
      <c r="F6" s="26"/>
      <c r="G6" s="24"/>
      <c r="H6" s="24"/>
      <c r="I6" s="24"/>
      <c r="J6" s="24"/>
      <c r="K6" s="27"/>
      <c r="M6" s="24"/>
      <c r="N6" s="26"/>
      <c r="O6" s="26"/>
      <c r="P6" s="27"/>
      <c r="R6" s="24"/>
      <c r="S6" s="28"/>
    </row>
    <row r="7" spans="1:19" x14ac:dyDescent="0.15">
      <c r="A7" s="23">
        <v>122</v>
      </c>
      <c r="B7" s="24" t="s">
        <v>79</v>
      </c>
      <c r="C7" s="25"/>
      <c r="D7" s="64"/>
      <c r="F7" s="26"/>
      <c r="G7" s="24"/>
      <c r="H7" s="24"/>
      <c r="I7" s="24"/>
      <c r="J7" s="24"/>
      <c r="K7" s="27"/>
      <c r="M7" s="24"/>
      <c r="N7" s="26"/>
      <c r="O7" s="26"/>
      <c r="P7" s="27"/>
      <c r="R7" s="24"/>
      <c r="S7" s="28"/>
    </row>
    <row r="8" spans="1:19" x14ac:dyDescent="0.15">
      <c r="A8" s="23">
        <v>123</v>
      </c>
      <c r="B8" s="24" t="s">
        <v>80</v>
      </c>
      <c r="C8" s="25"/>
      <c r="D8" s="64"/>
      <c r="F8" s="26"/>
      <c r="G8" s="24"/>
      <c r="H8" s="24"/>
      <c r="I8" s="24"/>
      <c r="J8" s="24"/>
      <c r="K8" s="27"/>
      <c r="M8" s="24"/>
      <c r="N8" s="26"/>
      <c r="O8" s="26"/>
      <c r="P8" s="27"/>
      <c r="R8" s="24"/>
      <c r="S8" s="28"/>
    </row>
    <row r="9" spans="1:19" x14ac:dyDescent="0.15">
      <c r="A9" s="23">
        <v>126</v>
      </c>
      <c r="B9" s="24" t="s">
        <v>139</v>
      </c>
      <c r="C9" s="25"/>
      <c r="D9" s="64"/>
      <c r="F9" s="26"/>
      <c r="G9" s="24"/>
      <c r="H9" s="24"/>
      <c r="I9" s="24"/>
      <c r="J9" s="24"/>
      <c r="K9" s="27"/>
      <c r="M9" s="24"/>
      <c r="N9" s="26"/>
      <c r="O9" s="26"/>
      <c r="P9" s="27"/>
      <c r="R9" s="24"/>
      <c r="S9" s="28"/>
    </row>
    <row r="10" spans="1:19" x14ac:dyDescent="0.15">
      <c r="A10" s="23">
        <v>129</v>
      </c>
      <c r="B10" s="24" t="s">
        <v>81</v>
      </c>
      <c r="C10" s="25"/>
      <c r="D10" s="64"/>
      <c r="F10" s="26"/>
      <c r="G10" s="24"/>
      <c r="H10" s="24"/>
      <c r="I10" s="24"/>
      <c r="J10" s="24"/>
      <c r="K10" s="27"/>
      <c r="M10" s="24"/>
      <c r="N10" s="26"/>
      <c r="O10" s="26"/>
      <c r="P10" s="27"/>
      <c r="R10" s="24"/>
      <c r="S10" s="28"/>
    </row>
    <row r="11" spans="1:19" x14ac:dyDescent="0.15">
      <c r="A11" s="23">
        <v>214</v>
      </c>
      <c r="B11" s="24" t="s">
        <v>140</v>
      </c>
      <c r="C11" s="25"/>
      <c r="D11" s="64"/>
      <c r="F11" s="26"/>
      <c r="G11" s="26"/>
      <c r="H11" s="26"/>
      <c r="I11" s="26"/>
      <c r="J11" s="26"/>
      <c r="K11" s="27"/>
      <c r="M11" s="24"/>
      <c r="N11" s="26"/>
      <c r="O11" s="26"/>
      <c r="P11" s="27"/>
      <c r="R11" s="24"/>
      <c r="S11" s="28"/>
    </row>
    <row r="12" spans="1:19" x14ac:dyDescent="0.15">
      <c r="A12" s="23">
        <v>262</v>
      </c>
      <c r="B12" s="24" t="s">
        <v>141</v>
      </c>
      <c r="C12" s="25"/>
      <c r="D12" s="64"/>
      <c r="F12" s="26"/>
      <c r="G12" s="26"/>
      <c r="H12" s="26"/>
      <c r="I12" s="26"/>
      <c r="J12" s="26"/>
      <c r="K12" s="27"/>
      <c r="M12" s="24"/>
      <c r="N12" s="26"/>
      <c r="O12" s="26"/>
      <c r="P12" s="27"/>
      <c r="R12" s="24"/>
      <c r="S12" s="28"/>
    </row>
    <row r="13" spans="1:19" x14ac:dyDescent="0.15">
      <c r="A13" s="23">
        <v>263</v>
      </c>
      <c r="B13" s="24" t="s">
        <v>142</v>
      </c>
      <c r="C13" s="25"/>
      <c r="D13" s="64"/>
      <c r="F13" s="26"/>
      <c r="G13" s="26"/>
      <c r="H13" s="26"/>
      <c r="I13" s="26"/>
      <c r="J13" s="26"/>
      <c r="K13" s="27"/>
      <c r="M13" s="24"/>
      <c r="N13" s="26"/>
      <c r="O13" s="26"/>
      <c r="P13" s="27"/>
      <c r="R13" s="24"/>
      <c r="S13" s="28"/>
    </row>
    <row r="14" spans="1:19" x14ac:dyDescent="0.15">
      <c r="A14" s="23">
        <v>431</v>
      </c>
      <c r="B14" s="24" t="s">
        <v>101</v>
      </c>
      <c r="C14" s="25"/>
      <c r="D14" s="64"/>
      <c r="F14" s="26"/>
      <c r="G14" s="26"/>
      <c r="H14" s="26"/>
      <c r="I14" s="26"/>
      <c r="J14" s="26"/>
      <c r="K14" s="27"/>
      <c r="M14" s="24"/>
      <c r="N14" s="26"/>
      <c r="O14" s="26"/>
      <c r="P14" s="27"/>
      <c r="R14" s="24"/>
      <c r="S14" s="28"/>
    </row>
    <row r="15" spans="1:19" x14ac:dyDescent="0.15">
      <c r="A15" s="23">
        <v>437</v>
      </c>
      <c r="B15" s="24" t="s">
        <v>143</v>
      </c>
      <c r="C15" s="25"/>
      <c r="D15" s="64"/>
      <c r="F15" s="29"/>
      <c r="G15" s="29" t="s">
        <v>94</v>
      </c>
      <c r="H15" s="26"/>
      <c r="I15" s="26"/>
      <c r="J15" s="26"/>
      <c r="K15" s="29"/>
      <c r="M15" s="24"/>
      <c r="N15" s="29" t="s">
        <v>30</v>
      </c>
      <c r="O15" s="29" t="s">
        <v>31</v>
      </c>
      <c r="P15" s="27"/>
      <c r="R15" s="24"/>
      <c r="S15" s="28"/>
    </row>
    <row r="16" spans="1:19" x14ac:dyDescent="0.15">
      <c r="A16" s="24"/>
      <c r="B16" s="24"/>
      <c r="C16" s="24"/>
      <c r="D16" s="24"/>
      <c r="F16" s="24" t="s">
        <v>97</v>
      </c>
      <c r="G16" s="65"/>
      <c r="H16" s="26"/>
      <c r="I16" s="26"/>
      <c r="J16" s="26"/>
      <c r="K16" s="67" t="str">
        <f>IF(SUM($G16)&gt;0,ROUND(AVERAGE($G16)*2,0)/2,"")</f>
        <v/>
      </c>
      <c r="M16" s="24" t="s">
        <v>33</v>
      </c>
      <c r="N16" s="66"/>
      <c r="O16" s="66"/>
      <c r="P16" s="27"/>
      <c r="R16" s="24"/>
      <c r="S16" s="28"/>
    </row>
    <row r="17" spans="1:19" x14ac:dyDescent="0.15">
      <c r="A17" s="24"/>
      <c r="B17" s="24"/>
      <c r="C17" s="24"/>
      <c r="D17" s="24"/>
      <c r="F17" s="24" t="s">
        <v>98</v>
      </c>
      <c r="G17" s="65"/>
      <c r="H17" s="26"/>
      <c r="I17" s="26"/>
      <c r="J17" s="26"/>
      <c r="K17" s="67" t="str">
        <f t="shared" ref="K17:K21" si="0">IF(SUM($G17:$J17)&gt;0,ROUND(AVERAGE($G17:$J17)*2,0)/2,"")</f>
        <v/>
      </c>
      <c r="M17" s="24" t="s">
        <v>35</v>
      </c>
      <c r="N17" s="66"/>
      <c r="O17" s="66"/>
      <c r="P17" s="27"/>
      <c r="R17" s="24"/>
      <c r="S17" s="28"/>
    </row>
    <row r="18" spans="1:19" x14ac:dyDescent="0.15">
      <c r="A18" s="24"/>
      <c r="B18" s="24"/>
      <c r="C18" s="24"/>
      <c r="D18" s="24"/>
      <c r="F18" s="24" t="s">
        <v>100</v>
      </c>
      <c r="G18" s="65"/>
      <c r="H18" s="26"/>
      <c r="I18" s="26"/>
      <c r="J18" s="26"/>
      <c r="K18" s="67" t="str">
        <f t="shared" si="0"/>
        <v/>
      </c>
      <c r="M18" s="24" t="s">
        <v>37</v>
      </c>
      <c r="N18" s="66"/>
      <c r="O18" s="66"/>
      <c r="P18" s="27"/>
      <c r="R18" s="24"/>
      <c r="S18" s="28"/>
    </row>
    <row r="19" spans="1:19" x14ac:dyDescent="0.15">
      <c r="A19" s="24"/>
      <c r="B19" s="24"/>
      <c r="C19" s="24"/>
      <c r="D19" s="24"/>
      <c r="F19" s="24" t="s">
        <v>102</v>
      </c>
      <c r="G19" s="65"/>
      <c r="H19" s="26"/>
      <c r="I19" s="26"/>
      <c r="J19" s="26"/>
      <c r="K19" s="67" t="str">
        <f t="shared" si="0"/>
        <v/>
      </c>
      <c r="M19" s="24" t="s">
        <v>39</v>
      </c>
      <c r="N19" s="66"/>
      <c r="O19" s="66"/>
      <c r="P19" s="27"/>
      <c r="R19" s="24"/>
      <c r="S19" s="28"/>
    </row>
    <row r="20" spans="1:19" x14ac:dyDescent="0.15">
      <c r="A20" s="24"/>
      <c r="B20" s="24"/>
      <c r="C20" s="24"/>
      <c r="D20" s="24"/>
      <c r="F20" s="24" t="s">
        <v>103</v>
      </c>
      <c r="G20" s="65"/>
      <c r="H20" s="26"/>
      <c r="I20" s="27"/>
      <c r="J20" s="26"/>
      <c r="K20" s="67" t="str">
        <f t="shared" si="0"/>
        <v/>
      </c>
      <c r="M20" s="24"/>
      <c r="N20" s="30"/>
      <c r="O20" s="30"/>
      <c r="P20" s="27"/>
      <c r="R20" s="24"/>
      <c r="S20" s="28"/>
    </row>
    <row r="21" spans="1:19" x14ac:dyDescent="0.15">
      <c r="A21" s="23">
        <v>260</v>
      </c>
      <c r="B21" s="24" t="s">
        <v>144</v>
      </c>
      <c r="C21" s="25" t="s">
        <v>53</v>
      </c>
      <c r="D21" s="64"/>
      <c r="F21" s="24" t="s">
        <v>106</v>
      </c>
      <c r="G21" s="65"/>
      <c r="H21" s="26"/>
      <c r="I21" s="27"/>
      <c r="J21" s="26"/>
      <c r="K21" s="67" t="str">
        <f t="shared" si="0"/>
        <v/>
      </c>
      <c r="M21" s="24" t="s">
        <v>107</v>
      </c>
      <c r="N21" s="66"/>
      <c r="O21" s="66"/>
      <c r="P21" s="27"/>
      <c r="R21" s="24"/>
      <c r="S21" s="28"/>
    </row>
    <row r="22" spans="1:19" x14ac:dyDescent="0.15">
      <c r="A22" s="23">
        <v>261</v>
      </c>
      <c r="B22" s="24" t="s">
        <v>145</v>
      </c>
      <c r="C22" s="25" t="s">
        <v>53</v>
      </c>
      <c r="D22" s="64"/>
      <c r="F22" s="26"/>
      <c r="G22" s="26"/>
      <c r="H22" s="26"/>
      <c r="I22" s="26"/>
      <c r="J22" s="26"/>
      <c r="K22" s="27"/>
      <c r="M22" s="24"/>
      <c r="N22" s="26"/>
      <c r="O22" s="26"/>
      <c r="P22" s="27"/>
      <c r="R22" s="24"/>
      <c r="S22" s="28"/>
    </row>
    <row r="23" spans="1:19" x14ac:dyDescent="0.15">
      <c r="A23" s="23">
        <v>304</v>
      </c>
      <c r="B23" s="24" t="s">
        <v>146</v>
      </c>
      <c r="C23" s="25" t="s">
        <v>53</v>
      </c>
      <c r="D23" s="64"/>
      <c r="F23" s="26"/>
      <c r="G23" s="26"/>
      <c r="H23" s="26"/>
      <c r="I23" s="26"/>
      <c r="J23" s="26"/>
      <c r="K23" s="27"/>
      <c r="M23" s="24"/>
      <c r="N23" s="26"/>
      <c r="O23" s="26"/>
      <c r="P23" s="27"/>
      <c r="R23" s="24"/>
      <c r="S23" s="28"/>
    </row>
    <row r="24" spans="1:19" x14ac:dyDescent="0.15">
      <c r="A24" s="23">
        <v>305</v>
      </c>
      <c r="B24" s="24" t="s">
        <v>147</v>
      </c>
      <c r="C24" s="25" t="s">
        <v>53</v>
      </c>
      <c r="D24" s="64"/>
      <c r="F24" s="26"/>
      <c r="G24" s="26"/>
      <c r="H24" s="26"/>
      <c r="I24" s="26"/>
      <c r="J24" s="26"/>
      <c r="K24" s="27"/>
      <c r="M24" s="24"/>
      <c r="N24" s="26"/>
      <c r="O24" s="26"/>
      <c r="P24" s="27"/>
      <c r="R24" s="24"/>
      <c r="S24" s="28"/>
    </row>
    <row r="25" spans="1:19" x14ac:dyDescent="0.15">
      <c r="A25" s="24"/>
      <c r="B25" s="24"/>
      <c r="C25" s="24"/>
      <c r="D25" s="24"/>
      <c r="F25" s="26"/>
      <c r="G25" s="26"/>
      <c r="H25" s="26"/>
      <c r="I25" s="26"/>
      <c r="J25" s="26"/>
      <c r="K25" s="27"/>
      <c r="M25" s="24" t="s">
        <v>58</v>
      </c>
      <c r="N25" s="26"/>
      <c r="O25" s="26"/>
      <c r="P25" s="67" t="str">
        <f>IF(SUM(N16:O23)&gt;0,ROUND(AVERAGE(N16:O23)*2,0)/2,"")</f>
        <v/>
      </c>
      <c r="R25" s="24"/>
      <c r="S25" s="28"/>
    </row>
    <row r="26" spans="1:19" x14ac:dyDescent="0.15">
      <c r="A26" s="24"/>
      <c r="B26" s="24"/>
      <c r="C26" s="24"/>
      <c r="D26" s="24"/>
      <c r="F26" s="24"/>
      <c r="G26" s="24"/>
      <c r="H26" s="26"/>
      <c r="I26" s="24"/>
      <c r="J26" s="24"/>
      <c r="K26" s="27"/>
      <c r="M26" s="24" t="s">
        <v>60</v>
      </c>
      <c r="N26" s="26"/>
      <c r="O26" s="26"/>
      <c r="P26" s="64"/>
      <c r="R26" s="24"/>
      <c r="S26" s="28"/>
    </row>
    <row r="27" spans="1:19" x14ac:dyDescent="0.15">
      <c r="A27" s="24"/>
      <c r="B27" s="24"/>
      <c r="C27" s="24"/>
      <c r="D27" s="24"/>
      <c r="F27" s="24"/>
      <c r="G27" s="24"/>
      <c r="H27" s="26"/>
      <c r="I27" s="24"/>
      <c r="J27" s="24"/>
      <c r="K27" s="27"/>
      <c r="M27" s="24" t="s">
        <v>62</v>
      </c>
      <c r="N27" s="26"/>
      <c r="O27" s="26"/>
      <c r="P27" s="64"/>
      <c r="R27" s="24" t="s">
        <v>138</v>
      </c>
      <c r="S27" s="64"/>
    </row>
    <row r="28" spans="1:19" x14ac:dyDescent="0.15">
      <c r="A28" s="31" t="s">
        <v>64</v>
      </c>
      <c r="B28" s="31"/>
      <c r="C28" s="48" t="e">
        <f>"(Ø" &amp; TEXT(AVERAGE(D6:D19),"0.00") &amp; ")"</f>
        <v>#DIV/0!</v>
      </c>
      <c r="D28" s="32" t="str">
        <f>IF(SUM(D6:D19)&gt;0,ROUND(AVERAGE(D6:D19)*2,0)/2,"")</f>
        <v/>
      </c>
      <c r="F28" s="31"/>
      <c r="G28" s="31"/>
      <c r="H28" s="31"/>
      <c r="I28" s="31"/>
      <c r="J28" s="31"/>
      <c r="K28" s="32"/>
      <c r="M28" s="31"/>
      <c r="N28" s="33"/>
      <c r="O28" s="33"/>
      <c r="P28" s="32"/>
      <c r="R28" s="31"/>
      <c r="S28" s="32"/>
    </row>
    <row r="29" spans="1:19" x14ac:dyDescent="0.15">
      <c r="A29" s="31" t="s">
        <v>65</v>
      </c>
      <c r="B29" s="31"/>
      <c r="C29" s="48" t="e">
        <f>"(Ø" &amp; TEXT(AVERAGE(D21:D27),"0.00") &amp; ")"</f>
        <v>#DIV/0!</v>
      </c>
      <c r="D29" s="32" t="str">
        <f>IF(SUM(D21:D27)&gt;0,ROUND(AVERAGE(D21:D27)*2,0)/2,"")</f>
        <v/>
      </c>
      <c r="F29" s="31"/>
      <c r="G29" s="31"/>
      <c r="H29" s="31"/>
      <c r="I29" s="31"/>
      <c r="J29" s="31"/>
      <c r="K29" s="31"/>
      <c r="M29" s="31"/>
      <c r="N29" s="31"/>
      <c r="O29" s="31"/>
      <c r="P29" s="31"/>
      <c r="R29" s="31"/>
      <c r="S29" s="31"/>
    </row>
    <row r="30" spans="1:19" s="22" customFormat="1" x14ac:dyDescent="0.15">
      <c r="A30" s="34" t="s">
        <v>114</v>
      </c>
      <c r="B30" s="34"/>
      <c r="C30" s="47"/>
      <c r="D30" s="36" t="e">
        <f>ROUND(D28*0.8+D29*0.2,1)</f>
        <v>#VALUE!</v>
      </c>
      <c r="F30" s="34" t="s">
        <v>115</v>
      </c>
      <c r="G30" s="34"/>
      <c r="H30" s="34"/>
      <c r="I30" s="34"/>
      <c r="J30" s="48" t="e">
        <f>"(Ø" &amp; TEXT(AVERAGE(K16:K23),"0.00") &amp; ")"</f>
        <v>#DIV/0!</v>
      </c>
      <c r="K30" s="36" t="e">
        <f>ROUND(AVERAGE(K16:K23)*2,0)/2</f>
        <v>#DIV/0!</v>
      </c>
      <c r="M30" s="34" t="s">
        <v>67</v>
      </c>
      <c r="N30" s="37"/>
      <c r="O30" s="48" t="e">
        <f>"(Ø" &amp; TEXT(AVERAGE(P25:P27),"0.00") &amp; ")"</f>
        <v>#DIV/0!</v>
      </c>
      <c r="P30" s="36" t="e">
        <f>ROUND(AVERAGE(P25:P27),1)</f>
        <v>#DIV/0!</v>
      </c>
      <c r="R30" s="34" t="s">
        <v>138</v>
      </c>
      <c r="S30" s="36" t="e">
        <f>ROUND(AVERAGE(S27:S27),1)</f>
        <v>#DIV/0!</v>
      </c>
    </row>
    <row r="32" spans="1:19" s="40" customFormat="1" ht="30" customHeight="1" x14ac:dyDescent="0.15">
      <c r="A32" s="2" t="s">
        <v>70</v>
      </c>
      <c r="B32" s="39"/>
      <c r="C32" s="81" t="e">
        <f>ROUND(D30*0.3+K30*0.1+P30*0.2+S30*0.4,1)</f>
        <v>#VALUE!</v>
      </c>
      <c r="D32" s="81"/>
      <c r="F32" s="80" t="s">
        <v>116</v>
      </c>
      <c r="G32" s="80"/>
      <c r="H32" s="80"/>
      <c r="I32" s="80"/>
      <c r="J32" s="80"/>
      <c r="K32" s="80"/>
      <c r="N32" s="42"/>
      <c r="O32" s="42"/>
      <c r="P32" s="41"/>
      <c r="S32" s="43"/>
    </row>
    <row r="34" spans="1:19" x14ac:dyDescent="0.15">
      <c r="A34" s="13" t="s">
        <v>117</v>
      </c>
      <c r="S34" s="44" t="s">
        <v>72</v>
      </c>
    </row>
  </sheetData>
  <sheetProtection sheet="1" objects="1" scenarios="1"/>
  <mergeCells count="4">
    <mergeCell ref="O1:S2"/>
    <mergeCell ref="A3:B3"/>
    <mergeCell ref="C32:D32"/>
    <mergeCell ref="F32:K32"/>
  </mergeCells>
  <printOptions horizontalCentered="1" verticalCentered="1"/>
  <pageMargins left="0.19685039370078741" right="0.19685039370078741" top="0.39370078740157483" bottom="0.19685039370078741" header="0.11811023622047245" footer="0.11811023622047245"/>
  <pageSetup paperSize="9" orientation="landscape" r:id="rId1"/>
  <headerFooter alignWithMargins="0"/>
</worksheet>
</file>

<file path=docMetadata/LabelInfo.xml><?xml version="1.0" encoding="utf-8"?>
<clbl:labelList xmlns:clbl="http://schemas.microsoft.com/office/2020/mipLabelMetadata">
  <clbl:label id="{806a8f2b-28e4-44c4-ac01-7357a3a2b9e7}" enabled="1" method="Standard" siteId="{5daf41bd-338c-4311-b1b0-e1299889c34b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Arbeitsblätter</vt:lpstr>
      </vt:variant>
      <vt:variant>
        <vt:i4>7</vt:i4>
      </vt:variant>
      <vt:variant>
        <vt:lpstr>Benannte Bereiche</vt:lpstr>
      </vt:variant>
      <vt:variant>
        <vt:i4>5</vt:i4>
      </vt:variant>
    </vt:vector>
  </HeadingPairs>
  <TitlesOfParts>
    <vt:vector size="12" baseType="lpstr">
      <vt:lpstr>EDB.m.BMS</vt:lpstr>
      <vt:lpstr>EDB.o.BMS</vt:lpstr>
      <vt:lpstr>App.m.BMS</vt:lpstr>
      <vt:lpstr>App.o.BMS</vt:lpstr>
      <vt:lpstr>Platt.o.BMS</vt:lpstr>
      <vt:lpstr>Platt.m.BMS</vt:lpstr>
      <vt:lpstr>ICT-F</vt:lpstr>
      <vt:lpstr>App.m.BMS!Druckbereich</vt:lpstr>
      <vt:lpstr>EDB.o.BMS!Druckbereich</vt:lpstr>
      <vt:lpstr>'ICT-F'!Druckbereich</vt:lpstr>
      <vt:lpstr>Platt.m.BMS!Druckbereich</vt:lpstr>
      <vt:lpstr>Platt.o.BMS!Druckbereich</vt:lpstr>
    </vt:vector>
  </TitlesOfParts>
  <Manager/>
  <Company>Wohler-Informatik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Erwin</dc:creator>
  <cp:keywords/>
  <dc:description/>
  <cp:lastModifiedBy>Lux Oliver</cp:lastModifiedBy>
  <cp:revision/>
  <dcterms:created xsi:type="dcterms:W3CDTF">2009-05-17T08:56:14Z</dcterms:created>
  <dcterms:modified xsi:type="dcterms:W3CDTF">2026-04-20T12:25:49Z</dcterms:modified>
  <cp:category/>
  <cp:contentStatus/>
</cp:coreProperties>
</file>